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38" activeTab="0"/>
  </bookViews>
  <sheets>
    <sheet name="Sheet1" sheetId="1" r:id="rId1"/>
  </sheets>
  <definedNames>
    <definedName name="_xlnm.Print_Area" localSheetId="0">'Sheet1'!$A$1:$BW$51</definedName>
  </definedNames>
  <calcPr fullCalcOnLoad="1"/>
</workbook>
</file>

<file path=xl/sharedStrings.xml><?xml version="1.0" encoding="utf-8"?>
<sst xmlns="http://schemas.openxmlformats.org/spreadsheetml/2006/main" count="527" uniqueCount="339">
  <si>
    <t>Total</t>
  </si>
  <si>
    <t>Ugrad</t>
  </si>
  <si>
    <t>Prof</t>
  </si>
  <si>
    <t>Grad</t>
  </si>
  <si>
    <t>FTE*</t>
  </si>
  <si>
    <t>*FTE=full time + parttime/3</t>
  </si>
  <si>
    <t>Fresh</t>
  </si>
  <si>
    <t>Soph</t>
  </si>
  <si>
    <t>Agr, Cons, Env Sci</t>
  </si>
  <si>
    <t>New Transfer</t>
  </si>
  <si>
    <t>Continuing &amp; Nondegree</t>
  </si>
  <si>
    <t>Applied Health Sci</t>
  </si>
  <si>
    <t>Business</t>
  </si>
  <si>
    <t>Education</t>
  </si>
  <si>
    <t>Engineering</t>
  </si>
  <si>
    <t>Fine &amp; Applied Arts</t>
  </si>
  <si>
    <t>Liberal Arts &amp; Sci</t>
  </si>
  <si>
    <t>Graduate College</t>
  </si>
  <si>
    <t>Grad 1</t>
  </si>
  <si>
    <t>Grad 2</t>
  </si>
  <si>
    <t>Year 1</t>
  </si>
  <si>
    <t>Year 2</t>
  </si>
  <si>
    <t>Year 3</t>
  </si>
  <si>
    <t>Year 4</t>
  </si>
  <si>
    <t>Management Information PN2006/066</t>
  </si>
  <si>
    <t>Junior</t>
  </si>
  <si>
    <t>Senior</t>
  </si>
  <si>
    <t>First time Graduate</t>
  </si>
  <si>
    <t>First time Professional</t>
  </si>
  <si>
    <t>First time Freshman</t>
  </si>
  <si>
    <t>All Undergraduates</t>
  </si>
  <si>
    <t>By Permanent Home Address</t>
  </si>
  <si>
    <t>By Attendance Status</t>
  </si>
  <si>
    <t>By Tuition Range</t>
  </si>
  <si>
    <t>By Gender</t>
  </si>
  <si>
    <t>By Residency for Tuition</t>
  </si>
  <si>
    <t>By Year Of Birth</t>
  </si>
  <si>
    <t>University of Illinois at Urbana-Champaign</t>
  </si>
  <si>
    <t>ND</t>
  </si>
  <si>
    <t>UIUC</t>
  </si>
  <si>
    <t>By Academic College</t>
  </si>
  <si>
    <t>By Illinois County</t>
  </si>
  <si>
    <t>By Home Country (Int'l only)</t>
  </si>
  <si>
    <t>Mean Age</t>
  </si>
  <si>
    <t xml:space="preserve">ILL </t>
  </si>
  <si>
    <t xml:space="preserve">NON-ILL </t>
  </si>
  <si>
    <t xml:space="preserve">Unknown </t>
  </si>
  <si>
    <t xml:space="preserve">Men </t>
  </si>
  <si>
    <t xml:space="preserve">Women </t>
  </si>
  <si>
    <t>Readmit &amp; Returning</t>
  </si>
  <si>
    <t>General Studies</t>
  </si>
  <si>
    <t>Media</t>
  </si>
  <si>
    <t>By Self-Reported Ethnic Code (New*)</t>
  </si>
  <si>
    <t>http://www.vpaa.uillinois.edu/RaceEthnicity/index.cfm</t>
  </si>
  <si>
    <t xml:space="preserve">For more information on these guidelines, see </t>
  </si>
  <si>
    <t>School of Social Work</t>
  </si>
  <si>
    <t>All Students Reporting African American, Asian,</t>
  </si>
  <si>
    <t xml:space="preserve">     Native American, or Native Hawaiian</t>
  </si>
  <si>
    <t xml:space="preserve">     (including multiracial &amp; Hispanic)</t>
  </si>
  <si>
    <r>
      <t xml:space="preserve">* </t>
    </r>
    <r>
      <rPr>
        <b/>
        <sz val="8"/>
        <color indexed="10"/>
        <rFont val="Microsoft Sans Serif"/>
        <family val="2"/>
      </rPr>
      <t>This section uses the Federal IPEDS guidelines for reporting racial/ethnic data.</t>
    </r>
    <r>
      <rPr>
        <b/>
        <sz val="8"/>
        <rFont val="Microsoft Sans Serif"/>
        <family val="2"/>
      </rPr>
      <t xml:space="preserve">  </t>
    </r>
  </si>
  <si>
    <t>Provost Academic Pgms</t>
  </si>
  <si>
    <t>Center Innov Teach Learn</t>
  </si>
  <si>
    <t>Law*</t>
  </si>
  <si>
    <t>Veterinary Medicine*</t>
  </si>
  <si>
    <t>*The colleges of Law and Veterinary Medicine enroll students in graduate programs as well as professional programs.</t>
  </si>
  <si>
    <t>These graduate students are counted in Graduate College totals, not in the professional college totals.</t>
  </si>
  <si>
    <t>Carle Illinois Medicine</t>
  </si>
  <si>
    <t>Summer 2020 Statistical Abstract of Ten-Day Enrollment</t>
  </si>
  <si>
    <t>Summer 2020 Statistical Abstract of Ten-Day Enrollment By College, Student Type, and Class</t>
  </si>
  <si>
    <t>Summer 2020 Statistical Abstract of Ten-Day Enrollment By Illinois County</t>
  </si>
  <si>
    <t>Summer 2020 Statistical Abstract of Ten-Day Enrollment By Home Country</t>
  </si>
  <si>
    <t>PUBLICATION DATE: June 24, 2020</t>
  </si>
  <si>
    <t xml:space="preserve">Agr, Cons, Env Sci </t>
  </si>
  <si>
    <t xml:space="preserve">Applied Health Sci </t>
  </si>
  <si>
    <t xml:space="preserve">Carle Illinois Medicine </t>
  </si>
  <si>
    <t xml:space="preserve">Center Innov in Teach Learn </t>
  </si>
  <si>
    <t xml:space="preserve">Education </t>
  </si>
  <si>
    <t xml:space="preserve">Fine &amp; Applied Arts </t>
  </si>
  <si>
    <t xml:space="preserve">General Studies </t>
  </si>
  <si>
    <t xml:space="preserve">Graduate College </t>
  </si>
  <si>
    <t xml:space="preserve">Grainger Engineering </t>
  </si>
  <si>
    <t xml:space="preserve">Labor &amp; Empl. Rel. </t>
  </si>
  <si>
    <t xml:space="preserve">Law </t>
  </si>
  <si>
    <t xml:space="preserve">Liberal Arts &amp; Sci </t>
  </si>
  <si>
    <t xml:space="preserve">Media </t>
  </si>
  <si>
    <t xml:space="preserve">School of Information Sciences </t>
  </si>
  <si>
    <t xml:space="preserve">School of Social Work </t>
  </si>
  <si>
    <t xml:space="preserve">Veterinary Medicine </t>
  </si>
  <si>
    <t xml:space="preserve">African American </t>
  </si>
  <si>
    <t xml:space="preserve">Asian </t>
  </si>
  <si>
    <t xml:space="preserve">Hispanic </t>
  </si>
  <si>
    <t xml:space="preserve">Multi-Race </t>
  </si>
  <si>
    <t xml:space="preserve">Native American/Alaskan </t>
  </si>
  <si>
    <t xml:space="preserve">Native Hawaiian/Pac Isl </t>
  </si>
  <si>
    <t xml:space="preserve">White </t>
  </si>
  <si>
    <t xml:space="preserve">Foreign </t>
  </si>
  <si>
    <t xml:space="preserve">Native American </t>
  </si>
  <si>
    <t>1950-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</si>
  <si>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</si>
  <si>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</si>
  <si>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</si>
  <si>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</si>
  <si>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</si>
  <si>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</si>
  <si>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</si>
  <si>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</si>
  <si>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</si>
  <si>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</si>
  <si>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</si>
  <si>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</si>
  <si>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 xml:space="preserve">Military </t>
  </si>
  <si>
    <t xml:space="preserve">Other Countries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</si>
  <si>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</si>
  <si>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</si>
  <si>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</si>
  <si>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</si>
  <si>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</si>
  <si>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</si>
  <si>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</si>
  <si>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</si>
  <si>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</si>
  <si>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</si>
  <si>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</si>
  <si>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</si>
  <si>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</si>
  <si>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</si>
  <si>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</si>
  <si>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</si>
  <si>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</si>
  <si>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</si>
  <si>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</si>
  <si>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</si>
  <si>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</si>
  <si>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</si>
  <si>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</si>
  <si>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</si>
  <si>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</si>
  <si>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</si>
  <si>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</si>
  <si>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</si>
  <si>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</si>
  <si>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</si>
  <si>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</si>
  <si>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</si>
  <si>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</si>
  <si>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</si>
  <si>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</si>
  <si>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</si>
  <si>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</si>
  <si>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</si>
  <si>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</si>
  <si>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Puerto Rico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</si>
  <si>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</si>
  <si>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</si>
  <si>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</si>
  <si>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</si>
  <si>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</si>
  <si>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IV </t>
  </si>
  <si>
    <t xml:space="preserve">Adams </t>
  </si>
  <si>
    <t xml:space="preserve">Bond </t>
  </si>
  <si>
    <t xml:space="preserve">Boone </t>
  </si>
  <si>
    <t xml:space="preserve">Brown </t>
  </si>
  <si>
    <t xml:space="preserve">Bureau </t>
  </si>
  <si>
    <t xml:space="preserve">Calhoun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</si>
  <si>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</si>
  <si>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</si>
  <si>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</si>
  <si>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</si>
  <si>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</si>
  <si>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Clay </t>
  </si>
  <si>
    <t xml:space="preserve">Clinton </t>
  </si>
  <si>
    <t xml:space="preserve">Coles </t>
  </si>
  <si>
    <t xml:space="preserve">Cook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</si>
  <si>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</si>
  <si>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</si>
  <si>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</si>
  <si>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</si>
  <si>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</si>
  <si>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</si>
  <si>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</si>
  <si>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</si>
  <si>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</si>
  <si>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</si>
  <si>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</si>
  <si>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Gallatin </t>
  </si>
  <si>
    <t xml:space="preserve">Greene </t>
  </si>
  <si>
    <t xml:space="preserve">Grundy </t>
  </si>
  <si>
    <t xml:space="preserve">Hamilton </t>
  </si>
  <si>
    <t xml:space="preserve">Hancock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</si>
  <si>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</si>
  <si>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</si>
  <si>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</si>
  <si>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</si>
  <si>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</si>
  <si>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</si>
  <si>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</si>
  <si>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</si>
  <si>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</si>
  <si>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</si>
  <si>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</si>
  <si>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</si>
  <si>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</si>
  <si>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</si>
  <si>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</si>
  <si>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</si>
  <si>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</si>
  <si>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</si>
  <si>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</si>
  <si>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</si>
  <si>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</si>
  <si>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</si>
  <si>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</si>
  <si>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</si>
  <si>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</si>
  <si>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</si>
  <si>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</si>
  <si>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</si>
  <si>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</si>
  <si>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</si>
  <si>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</si>
  <si>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</si>
  <si>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</si>
  <si>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</si>
  <si>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</si>
  <si>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</si>
  <si>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</si>
  <si>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</si>
  <si>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</si>
  <si>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Pulaski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</si>
  <si>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</si>
  <si>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</si>
  <si>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</si>
  <si>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</si>
  <si>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</si>
  <si>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</si>
  <si>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</si>
  <si>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</si>
  <si>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Scott </t>
  </si>
  <si>
    <t xml:space="preserve">Shelby </t>
  </si>
  <si>
    <t xml:space="preserve">Stark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</si>
  <si>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</si>
  <si>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</si>
  <si>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</si>
  <si>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</si>
  <si>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</si>
  <si>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</si>
  <si>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</si>
  <si>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</si>
  <si>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</si>
  <si>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</si>
  <si>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</si>
  <si>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</si>
  <si>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Albania </t>
  </si>
  <si>
    <t xml:space="preserve">Algeria </t>
  </si>
  <si>
    <t xml:space="preserve">Argentina </t>
  </si>
  <si>
    <t xml:space="preserve">Australia </t>
  </si>
  <si>
    <t xml:space="preserve">Austria </t>
  </si>
  <si>
    <t xml:space="preserve">Bangladesh </t>
  </si>
  <si>
    <t xml:space="preserve">Belgium </t>
  </si>
  <si>
    <t xml:space="preserve">Benin </t>
  </si>
  <si>
    <t xml:space="preserve">Bolivia </t>
  </si>
  <si>
    <t xml:space="preserve">Brazil </t>
  </si>
  <si>
    <t xml:space="preserve">Bulgaria </t>
  </si>
  <si>
    <t xml:space="preserve">Burkina Faso </t>
  </si>
  <si>
    <t xml:space="preserve">Canada </t>
  </si>
  <si>
    <t xml:space="preserve">Chile </t>
  </si>
  <si>
    <t xml:space="preserve">China </t>
  </si>
  <si>
    <t xml:space="preserve">Colombia </t>
  </si>
  <si>
    <t xml:space="preserve">Congo (Kinshasa) </t>
  </si>
  <si>
    <t xml:space="preserve">Costa Rica </t>
  </si>
  <si>
    <t xml:space="preserve">Croatia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</si>
  <si>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</si>
  <si>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</si>
  <si>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</si>
  <si>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</si>
  <si>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Ethiopia </t>
  </si>
  <si>
    <t xml:space="preserve">Finland </t>
  </si>
  <si>
    <t xml:space="preserve">France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</si>
  <si>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</si>
  <si>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</si>
  <si>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</si>
  <si>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</si>
  <si>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</si>
  <si>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</si>
  <si>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</si>
  <si>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</si>
  <si>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</si>
  <si>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</si>
  <si>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</si>
  <si>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</si>
  <si>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</si>
  <si>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</si>
  <si>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</si>
  <si>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</si>
  <si>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</si>
  <si>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</si>
  <si>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</si>
  <si>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Latvia </t>
  </si>
  <si>
    <t xml:space="preserve">Lebanon </t>
  </si>
  <si>
    <t xml:space="preserve">Malawi </t>
  </si>
  <si>
    <t xml:space="preserve">Malaysia </t>
  </si>
  <si>
    <t xml:space="preserve">Malta </t>
  </si>
  <si>
    <t xml:space="preserve">Mexico </t>
  </si>
  <si>
    <t xml:space="preserve">Mongolia </t>
  </si>
  <si>
    <t xml:space="preserve">Nepal </t>
  </si>
  <si>
    <t xml:space="preserve">Netherlands </t>
  </si>
  <si>
    <t xml:space="preserve">New Zealand </t>
  </si>
  <si>
    <t xml:space="preserve">Nigeria </t>
  </si>
  <si>
    <t xml:space="preserve">Pakistan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</si>
  <si>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</si>
  <si>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</si>
  <si>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</si>
  <si>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</si>
  <si>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</si>
  <si>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</si>
  <si>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</si>
  <si>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</si>
  <si>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</si>
  <si>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</si>
  <si>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</t>
  </si>
  <si>
    <t xml:space="preserve">Singapore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</si>
  <si>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</si>
  <si>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</si>
  <si>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</si>
  <si>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</si>
  <si>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Sweden </t>
  </si>
  <si>
    <t xml:space="preserve">Taiwan </t>
  </si>
  <si>
    <t xml:space="preserve">Thailand </t>
  </si>
  <si>
    <t xml:space="preserve">Tunisia </t>
  </si>
  <si>
    <t xml:space="preserve">Turkey </t>
  </si>
  <si>
    <t xml:space="preserve">Uganda </t>
  </si>
  <si>
    <t xml:space="preserve">Ukraine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</si>
  <si>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</si>
  <si>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</si>
  <si>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</si>
  <si>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</si>
  <si>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</si>
  <si>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Zambia </t>
  </si>
  <si>
    <t xml:space="preserve">Gies Business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</si>
</sst>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.5"/>
      <name val="MS Sans Serif"/>
      <family val="0"/>
    </font>
    <font>
      <b/>
      <sz val="8"/>
      <name val="Microsoft Sans Serif"/>
      <family val="2"/>
    </font>
    <font>
      <b/>
      <sz val="8"/>
      <color indexed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8">
      <alignment/>
      <protection/>
    </xf>
    <xf numFmtId="0" fontId="2" fillId="0" borderId="0" xfId="58" applyNumberFormat="1" quotePrefix="1">
      <alignment/>
      <protection/>
    </xf>
    <xf numFmtId="0" fontId="2" fillId="0" borderId="0" xfId="58" applyNumberFormat="1" applyAlignment="1">
      <alignment horizontal="center"/>
      <protection/>
    </xf>
    <xf numFmtId="0" fontId="5" fillId="0" borderId="0" xfId="58" applyNumberFormat="1" applyFont="1" quotePrefix="1">
      <alignment/>
      <protection/>
    </xf>
    <xf numFmtId="0" fontId="2" fillId="0" borderId="0" xfId="58" applyNumberFormat="1" applyAlignment="1" quotePrefix="1">
      <alignment horizontal="center"/>
      <protection/>
    </xf>
    <xf numFmtId="0" fontId="5" fillId="0" borderId="0" xfId="58" applyNumberFormat="1" applyFont="1" applyAlignment="1" quotePrefix="1">
      <alignment horizontal="left"/>
      <protection/>
    </xf>
    <xf numFmtId="0" fontId="2" fillId="0" borderId="0" xfId="58" applyNumberFormat="1" applyAlignment="1" quotePrefix="1">
      <alignment horizontal="left" indent="1"/>
      <protection/>
    </xf>
    <xf numFmtId="0" fontId="2" fillId="32" borderId="0" xfId="58" applyNumberFormat="1" applyFill="1" applyAlignment="1">
      <alignment horizontal="left" indent="1"/>
      <protection/>
    </xf>
    <xf numFmtId="0" fontId="2" fillId="32" borderId="0" xfId="58" applyNumberFormat="1" applyFill="1" quotePrefix="1">
      <alignment/>
      <protection/>
    </xf>
    <xf numFmtId="0" fontId="5" fillId="0" borderId="0" xfId="58" applyNumberFormat="1" applyFont="1" applyAlignment="1">
      <alignment horizontal="left"/>
      <protection/>
    </xf>
    <xf numFmtId="0" fontId="5" fillId="0" borderId="0" xfId="58" applyFont="1">
      <alignment/>
      <protection/>
    </xf>
    <xf numFmtId="0" fontId="5" fillId="0" borderId="0" xfId="58" applyNumberFormat="1" applyFont="1" applyAlignment="1" quotePrefix="1">
      <alignment horizontal="left" indent="1"/>
      <protection/>
    </xf>
    <xf numFmtId="0" fontId="5" fillId="32" borderId="0" xfId="58" applyNumberFormat="1" applyFont="1" applyFill="1" applyAlignment="1">
      <alignment horizontal="left" indent="1"/>
      <protection/>
    </xf>
    <xf numFmtId="0" fontId="6" fillId="0" borderId="0" xfId="58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5" borderId="0" xfId="0" applyFont="1" applyFill="1" applyAlignment="1">
      <alignment horizontal="left"/>
    </xf>
    <xf numFmtId="0" fontId="8" fillId="35" borderId="0" xfId="0" applyFont="1" applyFill="1" applyAlignment="1">
      <alignment horizontal="righ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5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 horizontal="center"/>
    </xf>
    <xf numFmtId="1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8" fillId="37" borderId="0" xfId="0" applyFont="1" applyFill="1" applyAlignment="1">
      <alignment horizontal="center"/>
    </xf>
    <xf numFmtId="0" fontId="8" fillId="37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5" borderId="0" xfId="0" applyFont="1" applyFill="1" applyAlignment="1">
      <alignment horizontal="center"/>
    </xf>
    <xf numFmtId="0" fontId="8" fillId="5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5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1" fillId="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58" applyNumberFormat="1" applyFont="1" applyAlignment="1" quotePrefix="1">
      <alignment horizontal="right"/>
      <protection/>
    </xf>
    <xf numFmtId="0" fontId="10" fillId="0" borderId="0" xfId="58" applyNumberFormat="1" applyFont="1" applyAlignment="1">
      <alignment horizontal="right"/>
      <protection/>
    </xf>
    <xf numFmtId="0" fontId="10" fillId="0" borderId="0" xfId="58" applyNumberFormat="1" applyFont="1" applyAlignment="1">
      <alignment horizontal="right" wrapText="1"/>
      <protection/>
    </xf>
    <xf numFmtId="0" fontId="11" fillId="0" borderId="0" xfId="58" applyNumberFormat="1" applyFont="1" applyAlignment="1">
      <alignment horizontal="right"/>
      <protection/>
    </xf>
    <xf numFmtId="0" fontId="11" fillId="0" borderId="0" xfId="58" applyFont="1" applyAlignment="1">
      <alignment horizontal="right"/>
      <protection/>
    </xf>
    <xf numFmtId="0" fontId="11" fillId="0" borderId="0" xfId="58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8" applyFont="1">
      <alignment/>
      <protection/>
    </xf>
    <xf numFmtId="0" fontId="5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8" fillId="38" borderId="0" xfId="0" applyFont="1" applyFill="1" applyAlignment="1">
      <alignment horizontal="center"/>
    </xf>
    <xf numFmtId="0" fontId="8" fillId="38" borderId="0" xfId="0" applyFont="1" applyFill="1" applyAlignment="1">
      <alignment horizontal="right"/>
    </xf>
    <xf numFmtId="0" fontId="7" fillId="38" borderId="0" xfId="0" applyFont="1" applyFill="1" applyAlignment="1">
      <alignment/>
    </xf>
    <xf numFmtId="0" fontId="0" fillId="38" borderId="0" xfId="0" applyFill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right"/>
    </xf>
    <xf numFmtId="1" fontId="8" fillId="38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8" fillId="37" borderId="0" xfId="0" applyNumberFormat="1" applyFont="1" applyFill="1" applyAlignment="1">
      <alignment/>
    </xf>
    <xf numFmtId="1" fontId="8" fillId="37" borderId="0" xfId="0" applyNumberFormat="1" applyFont="1" applyFill="1" applyBorder="1" applyAlignment="1">
      <alignment/>
    </xf>
    <xf numFmtId="1" fontId="8" fillId="37" borderId="0" xfId="61" applyNumberFormat="1" applyFont="1" applyFill="1" applyBorder="1" applyAlignment="1">
      <alignment/>
    </xf>
    <xf numFmtId="167" fontId="8" fillId="33" borderId="0" xfId="0" applyNumberFormat="1" applyFont="1" applyFill="1" applyAlignment="1">
      <alignment/>
    </xf>
    <xf numFmtId="1" fontId="8" fillId="37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2" fillId="0" borderId="0" xfId="58" applyNumberFormat="1" applyFont="1" applyAlignment="1" quotePrefix="1">
      <alignment horizontal="left" indent="1"/>
      <protection/>
    </xf>
    <xf numFmtId="0" fontId="12" fillId="0" borderId="0" xfId="0" applyFont="1" applyAlignment="1">
      <alignment/>
    </xf>
    <xf numFmtId="0" fontId="4" fillId="0" borderId="0" xfId="53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67"/>
  <sheetViews>
    <sheetView tabSelected="1" zoomScalePageLayoutView="0" workbookViewId="0" topLeftCell="A1">
      <selection activeCell="L1" sqref="L1"/>
    </sheetView>
  </sheetViews>
  <sheetFormatPr defaultColWidth="9.140625" defaultRowHeight="12.75"/>
  <cols>
    <col min="1" max="1" width="20.421875" style="1" customWidth="1"/>
    <col min="2" max="5" width="5.00390625" style="1" customWidth="1"/>
    <col min="6" max="6" width="2.57421875" style="1" customWidth="1"/>
    <col min="7" max="7" width="7.57421875" style="1" customWidth="1"/>
    <col min="8" max="8" width="5.00390625" style="1" customWidth="1"/>
    <col min="9" max="9" width="4.57421875" style="1" customWidth="1"/>
    <col min="10" max="11" width="5.00390625" style="1" customWidth="1"/>
    <col min="12" max="12" width="2.421875" style="1" customWidth="1"/>
    <col min="13" max="13" width="13.57421875" style="1" customWidth="1"/>
    <col min="14" max="17" width="5.00390625" style="1" customWidth="1"/>
    <col min="18" max="18" width="2.421875" style="1" customWidth="1"/>
    <col min="19" max="19" width="11.8515625" style="1" customWidth="1"/>
    <col min="20" max="23" width="5.00390625" style="1" customWidth="1"/>
    <col min="24" max="24" width="1.57421875" style="1" customWidth="1"/>
    <col min="25" max="25" width="23.00390625" style="1" customWidth="1"/>
    <col min="26" max="26" width="7.00390625" style="1" customWidth="1"/>
    <col min="27" max="27" width="6.57421875" style="1" customWidth="1"/>
    <col min="28" max="29" width="8.140625" style="1" customWidth="1"/>
    <col min="30" max="30" width="5.28125" style="1" customWidth="1"/>
    <col min="31" max="31" width="7.421875" style="1" customWidth="1"/>
    <col min="32" max="32" width="5.140625" style="1" customWidth="1"/>
    <col min="33" max="33" width="26.57421875" style="1" customWidth="1"/>
    <col min="34" max="34" width="8.00390625" style="1" customWidth="1"/>
    <col min="35" max="35" width="7.28125" style="1" customWidth="1"/>
    <col min="36" max="37" width="8.00390625" style="1" customWidth="1"/>
    <col min="38" max="38" width="5.8515625" style="1" customWidth="1"/>
    <col min="39" max="39" width="7.57421875" style="1" customWidth="1"/>
    <col min="40" max="40" width="3.28125" style="1" customWidth="1"/>
    <col min="41" max="41" width="9.140625" style="1" customWidth="1"/>
    <col min="42" max="42" width="5.00390625" style="1" customWidth="1"/>
    <col min="43" max="43" width="4.8515625" style="1" customWidth="1"/>
    <col min="44" max="44" width="4.7109375" style="1" customWidth="1"/>
    <col min="45" max="45" width="5.421875" style="0" customWidth="1"/>
    <col min="46" max="46" width="3.421875" style="0" customWidth="1"/>
    <col min="47" max="47" width="8.8515625" style="0" customWidth="1"/>
    <col min="48" max="48" width="5.7109375" style="0" customWidth="1"/>
    <col min="49" max="49" width="4.7109375" style="0" customWidth="1"/>
    <col min="50" max="50" width="4.57421875" style="0" customWidth="1"/>
    <col min="51" max="51" width="5.421875" style="0" customWidth="1"/>
    <col min="52" max="52" width="3.00390625" style="0" customWidth="1"/>
    <col min="53" max="53" width="9.140625" style="1" customWidth="1"/>
    <col min="54" max="54" width="5.8515625" style="1" customWidth="1"/>
    <col min="55" max="55" width="4.8515625" style="1" customWidth="1"/>
    <col min="56" max="56" width="5.00390625" style="1" customWidth="1"/>
    <col min="57" max="57" width="5.57421875" style="1" customWidth="1"/>
    <col min="58" max="58" width="3.00390625" style="1" customWidth="1"/>
    <col min="59" max="59" width="12.57421875" style="0" customWidth="1"/>
    <col min="60" max="60" width="5.28125" style="0" customWidth="1"/>
    <col min="61" max="61" width="4.7109375" style="0" customWidth="1"/>
    <col min="62" max="62" width="4.8515625" style="1" customWidth="1"/>
    <col min="63" max="63" width="5.7109375" style="1" customWidth="1"/>
    <col min="64" max="64" width="3.421875" style="1" customWidth="1"/>
    <col min="65" max="65" width="13.00390625" style="1" customWidth="1"/>
    <col min="66" max="66" width="5.28125" style="1" customWidth="1"/>
    <col min="67" max="67" width="4.57421875" style="1" customWidth="1"/>
    <col min="68" max="68" width="4.140625" style="1" customWidth="1"/>
    <col min="69" max="69" width="4.7109375" style="1" customWidth="1"/>
    <col min="70" max="70" width="3.140625" style="1" customWidth="1"/>
    <col min="71" max="71" width="15.8515625" style="1" customWidth="1"/>
    <col min="72" max="72" width="5.140625" style="1" customWidth="1"/>
    <col min="73" max="73" width="4.57421875" style="1" customWidth="1"/>
    <col min="74" max="74" width="5.140625" style="1" customWidth="1"/>
    <col min="75" max="75" width="4.8515625" style="1" customWidth="1"/>
    <col min="76" max="16384" width="9.140625" style="1" customWidth="1"/>
  </cols>
  <sheetData>
    <row r="1" spans="1:75" ht="15.75" customHeight="1">
      <c r="A1" s="16" t="s">
        <v>67</v>
      </c>
      <c r="B1" s="21"/>
      <c r="C1" s="21"/>
      <c r="D1" s="21"/>
      <c r="E1" s="22"/>
      <c r="F1" s="22"/>
      <c r="G1" s="23"/>
      <c r="H1" s="21"/>
      <c r="I1" s="21"/>
      <c r="J1" s="21"/>
      <c r="K1" s="22"/>
      <c r="L1" s="22"/>
      <c r="M1" s="22"/>
      <c r="N1" s="22"/>
      <c r="O1" s="22"/>
      <c r="P1" s="22"/>
      <c r="Q1" s="81" t="s">
        <v>37</v>
      </c>
      <c r="R1" s="22"/>
      <c r="S1" s="81"/>
      <c r="T1" s="24"/>
      <c r="U1" s="24"/>
      <c r="V1" s="22"/>
      <c r="W1" s="74"/>
      <c r="Y1" s="16" t="s">
        <v>68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74" t="s">
        <v>39</v>
      </c>
      <c r="AN1" s="3"/>
      <c r="AO1" s="16" t="s">
        <v>69</v>
      </c>
      <c r="BE1" s="74" t="s">
        <v>39</v>
      </c>
      <c r="BG1" s="16" t="s">
        <v>70</v>
      </c>
      <c r="BW1" s="74" t="s">
        <v>39</v>
      </c>
    </row>
    <row r="2" spans="1:71" ht="11.25" customHeight="1">
      <c r="A2" s="3" t="s">
        <v>24</v>
      </c>
      <c r="B2" s="21"/>
      <c r="C2" s="21"/>
      <c r="D2" s="21"/>
      <c r="E2" s="22"/>
      <c r="F2" s="22"/>
      <c r="G2" s="25"/>
      <c r="H2" s="22"/>
      <c r="I2" s="22"/>
      <c r="J2" s="22"/>
      <c r="K2" s="22"/>
      <c r="L2" s="22"/>
      <c r="M2" s="22"/>
      <c r="N2" s="22"/>
      <c r="O2" s="22"/>
      <c r="P2" s="22"/>
      <c r="Q2" s="21" t="s">
        <v>71</v>
      </c>
      <c r="R2" s="22"/>
      <c r="T2" s="22"/>
      <c r="U2" s="22"/>
      <c r="V2" s="22"/>
      <c r="Y2" s="3" t="s">
        <v>24</v>
      </c>
      <c r="Z2" s="3"/>
      <c r="AA2" s="82"/>
      <c r="AB2" s="3"/>
      <c r="AC2" s="3"/>
      <c r="AD2" s="3"/>
      <c r="AE2" s="3"/>
      <c r="AF2" s="3"/>
      <c r="AG2" s="3"/>
      <c r="AH2" s="3"/>
      <c r="AI2" s="3"/>
      <c r="AJ2" s="21" t="s">
        <v>71</v>
      </c>
      <c r="AK2" s="3"/>
      <c r="AL2" s="3"/>
      <c r="AM2" s="73"/>
      <c r="AN2" s="3"/>
      <c r="AO2" s="3" t="s">
        <v>24</v>
      </c>
      <c r="AZ2" s="21"/>
      <c r="BA2" s="21" t="s">
        <v>71</v>
      </c>
      <c r="BG2" s="3" t="s">
        <v>24</v>
      </c>
      <c r="BS2" s="21" t="s">
        <v>71</v>
      </c>
    </row>
    <row r="3" spans="1:75" ht="24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Y3" s="4"/>
      <c r="Z3" s="75" t="s">
        <v>6</v>
      </c>
      <c r="AA3" s="75" t="s">
        <v>7</v>
      </c>
      <c r="AB3" s="76" t="s">
        <v>25</v>
      </c>
      <c r="AC3" s="76" t="s">
        <v>26</v>
      </c>
      <c r="AD3" s="77" t="s">
        <v>38</v>
      </c>
      <c r="AE3" s="76" t="s">
        <v>0</v>
      </c>
      <c r="AF3" s="78"/>
      <c r="AG3" s="79"/>
      <c r="AH3" s="75" t="s">
        <v>6</v>
      </c>
      <c r="AI3" s="75" t="s">
        <v>7</v>
      </c>
      <c r="AJ3" s="76" t="s">
        <v>25</v>
      </c>
      <c r="AK3" s="76" t="s">
        <v>26</v>
      </c>
      <c r="AL3" s="77" t="s">
        <v>38</v>
      </c>
      <c r="AM3" s="76" t="s">
        <v>0</v>
      </c>
      <c r="AN3" s="80"/>
      <c r="AO3" s="83" t="s">
        <v>41</v>
      </c>
      <c r="AP3" s="84"/>
      <c r="AQ3" s="84"/>
      <c r="AR3" s="87"/>
      <c r="AS3" s="88"/>
      <c r="AU3" s="83" t="s">
        <v>41</v>
      </c>
      <c r="AV3" s="84"/>
      <c r="AW3" s="84"/>
      <c r="AX3" s="87"/>
      <c r="AY3" s="88"/>
      <c r="BA3" s="83" t="s">
        <v>41</v>
      </c>
      <c r="BB3" s="84"/>
      <c r="BC3" s="84"/>
      <c r="BD3" s="87"/>
      <c r="BE3" s="88"/>
      <c r="BG3" s="68" t="s">
        <v>42</v>
      </c>
      <c r="BH3" s="60"/>
      <c r="BI3" s="60"/>
      <c r="BJ3" s="89"/>
      <c r="BK3" s="89"/>
      <c r="BM3" s="68" t="s">
        <v>42</v>
      </c>
      <c r="BN3" s="60"/>
      <c r="BO3" s="60"/>
      <c r="BP3" s="89"/>
      <c r="BQ3" s="89"/>
      <c r="BS3" s="68" t="s">
        <v>42</v>
      </c>
      <c r="BT3" s="60"/>
      <c r="BU3" s="60"/>
      <c r="BV3" s="89"/>
      <c r="BW3" s="89"/>
    </row>
    <row r="4" spans="1:75" ht="11.25" customHeight="1">
      <c r="A4" s="70" t="s">
        <v>40</v>
      </c>
      <c r="B4" s="72"/>
      <c r="C4" s="72"/>
      <c r="D4" s="72"/>
      <c r="E4" s="72"/>
      <c r="F4" s="22"/>
      <c r="G4" s="71" t="s">
        <v>36</v>
      </c>
      <c r="H4" s="28"/>
      <c r="I4" s="28"/>
      <c r="J4" s="28"/>
      <c r="K4" s="28"/>
      <c r="L4" s="22"/>
      <c r="M4" s="64" t="s">
        <v>31</v>
      </c>
      <c r="N4" s="29"/>
      <c r="O4" s="29"/>
      <c r="P4" s="29"/>
      <c r="Q4" s="29"/>
      <c r="R4" s="22"/>
      <c r="S4" s="64" t="s">
        <v>31</v>
      </c>
      <c r="T4" s="29"/>
      <c r="U4" s="29"/>
      <c r="V4" s="29"/>
      <c r="W4" s="29"/>
      <c r="X4" s="2"/>
      <c r="Y4" s="6" t="s">
        <v>8</v>
      </c>
      <c r="Z4" s="7"/>
      <c r="AA4" s="7"/>
      <c r="AB4" s="7"/>
      <c r="AC4" s="7"/>
      <c r="AD4" s="7"/>
      <c r="AE4" s="5"/>
      <c r="AF4" s="5"/>
      <c r="AG4" s="8" t="s">
        <v>16</v>
      </c>
      <c r="AH4" s="4"/>
      <c r="AI4" s="4"/>
      <c r="AJ4" s="4"/>
      <c r="AK4" s="4"/>
      <c r="AL4" s="4"/>
      <c r="AM4" s="4"/>
      <c r="AN4" s="3"/>
      <c r="AO4" s="84"/>
      <c r="AP4" s="85" t="s">
        <v>1</v>
      </c>
      <c r="AQ4" s="85" t="s">
        <v>2</v>
      </c>
      <c r="AR4" s="85" t="s">
        <v>3</v>
      </c>
      <c r="AS4" s="86" t="s">
        <v>0</v>
      </c>
      <c r="AU4" s="84"/>
      <c r="AV4" s="85" t="s">
        <v>1</v>
      </c>
      <c r="AW4" s="85" t="s">
        <v>2</v>
      </c>
      <c r="AX4" s="85" t="s">
        <v>3</v>
      </c>
      <c r="AY4" s="86" t="s">
        <v>0</v>
      </c>
      <c r="BA4" s="84"/>
      <c r="BB4" s="85" t="s">
        <v>1</v>
      </c>
      <c r="BC4" s="85" t="s">
        <v>2</v>
      </c>
      <c r="BD4" s="85" t="s">
        <v>3</v>
      </c>
      <c r="BE4" s="86" t="s">
        <v>0</v>
      </c>
      <c r="BG4" s="60"/>
      <c r="BH4" s="56" t="s">
        <v>1</v>
      </c>
      <c r="BI4" s="56" t="s">
        <v>2</v>
      </c>
      <c r="BJ4" s="89" t="s">
        <v>3</v>
      </c>
      <c r="BK4" s="90" t="s">
        <v>0</v>
      </c>
      <c r="BM4" s="60"/>
      <c r="BN4" s="56" t="s">
        <v>1</v>
      </c>
      <c r="BO4" s="56" t="s">
        <v>2</v>
      </c>
      <c r="BP4" s="89" t="s">
        <v>3</v>
      </c>
      <c r="BQ4" s="90" t="s">
        <v>0</v>
      </c>
      <c r="BS4" s="60"/>
      <c r="BT4" s="56" t="s">
        <v>1</v>
      </c>
      <c r="BU4" s="56" t="s">
        <v>2</v>
      </c>
      <c r="BV4" s="89" t="s">
        <v>3</v>
      </c>
      <c r="BW4" s="90" t="s">
        <v>0</v>
      </c>
    </row>
    <row r="5" spans="1:75" ht="11.25" customHeight="1">
      <c r="A5" s="72"/>
      <c r="B5" s="26" t="s">
        <v>1</v>
      </c>
      <c r="C5" s="26" t="s">
        <v>2</v>
      </c>
      <c r="D5" s="26" t="s">
        <v>3</v>
      </c>
      <c r="E5" s="27" t="s">
        <v>0</v>
      </c>
      <c r="F5" s="22"/>
      <c r="G5" s="31"/>
      <c r="H5" s="31" t="s">
        <v>1</v>
      </c>
      <c r="I5" s="99" t="s">
        <v>2</v>
      </c>
      <c r="J5" s="31" t="s">
        <v>3</v>
      </c>
      <c r="K5" s="28" t="s">
        <v>0</v>
      </c>
      <c r="L5" s="22"/>
      <c r="M5" s="29"/>
      <c r="N5" s="32" t="s">
        <v>1</v>
      </c>
      <c r="O5" s="32" t="s">
        <v>2</v>
      </c>
      <c r="P5" s="32" t="s">
        <v>3</v>
      </c>
      <c r="Q5" s="32" t="s">
        <v>0</v>
      </c>
      <c r="R5" s="22"/>
      <c r="S5" s="29"/>
      <c r="T5" s="32" t="s">
        <v>1</v>
      </c>
      <c r="U5" s="32" t="s">
        <v>2</v>
      </c>
      <c r="V5" s="32" t="s">
        <v>3</v>
      </c>
      <c r="W5" s="32" t="s">
        <v>0</v>
      </c>
      <c r="X5" s="2"/>
      <c r="Y5" s="9" t="s">
        <v>29</v>
      </c>
      <c r="Z5" s="106">
        <v>4</v>
      </c>
      <c r="AA5" s="106"/>
      <c r="AB5" s="106"/>
      <c r="AC5" s="106"/>
      <c r="AD5" s="106"/>
      <c r="AE5" s="106">
        <v>4</v>
      </c>
      <c r="AF5" s="4"/>
      <c r="AG5" s="9" t="s">
        <v>29</v>
      </c>
      <c r="AH5" s="115">
        <v>14</v>
      </c>
      <c r="AI5" s="115">
        <v>2</v>
      </c>
      <c r="AJ5" s="115"/>
      <c r="AK5" s="115"/>
      <c r="AL5" s="115"/>
      <c r="AM5" s="115">
        <v>16</v>
      </c>
      <c r="AN5" s="3"/>
      <c r="AO5" s="91" t="s">
        <v>158</v>
      </c>
      <c r="AP5" s="91">
        <v>6</v>
      </c>
      <c r="AQ5" s="91">
        <v>0</v>
      </c>
      <c r="AR5" s="91">
        <v>5</v>
      </c>
      <c r="AS5" s="91">
        <f>SUM(AP5:AR5)</f>
        <v>11</v>
      </c>
      <c r="AT5" s="92"/>
      <c r="AU5" s="91" t="s">
        <v>203</v>
      </c>
      <c r="AV5" s="91">
        <v>0</v>
      </c>
      <c r="AW5" s="91">
        <v>1</v>
      </c>
      <c r="AX5" s="91">
        <v>1</v>
      </c>
      <c r="AY5" s="91">
        <f>SUM(AV5:AX5)</f>
        <v>2</v>
      </c>
      <c r="AZ5" s="92"/>
      <c r="BA5" s="91" t="s">
        <v>94</v>
      </c>
      <c r="BB5" s="91">
        <v>5</v>
      </c>
      <c r="BC5" s="91">
        <v>0</v>
      </c>
      <c r="BD5" s="91">
        <v>1</v>
      </c>
      <c r="BE5" s="91">
        <f>SUM(BB5:BD5)</f>
        <v>6</v>
      </c>
      <c r="BF5" s="93"/>
      <c r="BG5" s="94" t="s">
        <v>252</v>
      </c>
      <c r="BH5" s="95">
        <v>0</v>
      </c>
      <c r="BI5" s="96">
        <v>0</v>
      </c>
      <c r="BJ5" s="94">
        <v>1</v>
      </c>
      <c r="BK5" s="94">
        <f>SUM(BH5:BJ5)</f>
        <v>1</v>
      </c>
      <c r="BL5" s="93"/>
      <c r="BM5" s="94" t="s">
        <v>297</v>
      </c>
      <c r="BN5" s="95">
        <v>0</v>
      </c>
      <c r="BO5" s="96">
        <v>0</v>
      </c>
      <c r="BP5" s="94">
        <v>1</v>
      </c>
      <c r="BQ5" s="94">
        <f>SUM(BN5:BP5)</f>
        <v>1</v>
      </c>
      <c r="BR5" s="93"/>
      <c r="BS5" s="94"/>
      <c r="BT5" s="95"/>
      <c r="BU5" s="96"/>
      <c r="BV5" s="94"/>
      <c r="BW5" s="94"/>
    </row>
    <row r="6" spans="1:75" ht="11.25" customHeight="1">
      <c r="A6" s="30" t="s">
        <v>72</v>
      </c>
      <c r="B6" s="30">
        <v>558</v>
      </c>
      <c r="C6" s="30">
        <v>0</v>
      </c>
      <c r="D6" s="30">
        <v>449</v>
      </c>
      <c r="E6" s="30">
        <f>SUM(B6:D6)</f>
        <v>1007</v>
      </c>
      <c r="F6" s="22"/>
      <c r="G6" s="31" t="s">
        <v>97</v>
      </c>
      <c r="H6" s="33"/>
      <c r="I6" s="33"/>
      <c r="J6" s="33"/>
      <c r="K6" s="33"/>
      <c r="L6" s="22"/>
      <c r="M6" s="29" t="s">
        <v>112</v>
      </c>
      <c r="N6" s="29">
        <v>2</v>
      </c>
      <c r="O6" s="29">
        <v>2</v>
      </c>
      <c r="P6" s="29">
        <v>20</v>
      </c>
      <c r="Q6" s="34">
        <f aca="true" t="shared" si="0" ref="Q6:Q17">SUM(N6:P6)</f>
        <v>24</v>
      </c>
      <c r="R6" s="22"/>
      <c r="S6" s="29" t="s">
        <v>98</v>
      </c>
      <c r="T6" s="29">
        <v>0</v>
      </c>
      <c r="U6" s="29">
        <v>0</v>
      </c>
      <c r="V6" s="29">
        <v>4</v>
      </c>
      <c r="W6" s="34">
        <f>SUM(T6:V6)</f>
        <v>4</v>
      </c>
      <c r="X6" s="2"/>
      <c r="Y6" s="9" t="s">
        <v>9</v>
      </c>
      <c r="Z6" s="106">
        <v>1</v>
      </c>
      <c r="AA6" s="106"/>
      <c r="AB6" s="106">
        <v>3</v>
      </c>
      <c r="AC6" s="106">
        <v>1</v>
      </c>
      <c r="AD6" s="106"/>
      <c r="AE6" s="106">
        <v>5</v>
      </c>
      <c r="AF6" s="4"/>
      <c r="AG6" s="9" t="s">
        <v>9</v>
      </c>
      <c r="AH6" s="115">
        <v>7</v>
      </c>
      <c r="AI6" s="115">
        <v>11</v>
      </c>
      <c r="AJ6" s="115">
        <v>10</v>
      </c>
      <c r="AK6" s="115">
        <v>1</v>
      </c>
      <c r="AL6" s="115"/>
      <c r="AM6" s="115">
        <v>29</v>
      </c>
      <c r="AN6" s="3"/>
      <c r="AO6" s="91" t="s">
        <v>159</v>
      </c>
      <c r="AP6" s="91">
        <v>1</v>
      </c>
      <c r="AQ6" s="91">
        <v>0</v>
      </c>
      <c r="AR6" s="91">
        <v>1</v>
      </c>
      <c r="AS6" s="91">
        <f aca="true" t="shared" si="1" ref="AS6:AS47">SUM(AP6:AR6)</f>
        <v>2</v>
      </c>
      <c r="AT6" s="92"/>
      <c r="AU6" s="91" t="s">
        <v>204</v>
      </c>
      <c r="AV6" s="91">
        <v>4</v>
      </c>
      <c r="AW6" s="91">
        <v>0</v>
      </c>
      <c r="AX6" s="91">
        <v>2</v>
      </c>
      <c r="AY6" s="91">
        <f aca="true" t="shared" si="2" ref="AY6:AY49">SUM(AV6:AX6)</f>
        <v>6</v>
      </c>
      <c r="AZ6" s="92"/>
      <c r="BA6" s="91" t="s">
        <v>247</v>
      </c>
      <c r="BB6" s="91">
        <v>9</v>
      </c>
      <c r="BC6" s="91">
        <v>0</v>
      </c>
      <c r="BD6" s="91">
        <v>3</v>
      </c>
      <c r="BE6" s="91">
        <f aca="true" t="shared" si="3" ref="BE6:BE26">SUM(BB6:BD6)</f>
        <v>12</v>
      </c>
      <c r="BF6" s="93"/>
      <c r="BG6" s="94" t="s">
        <v>253</v>
      </c>
      <c r="BH6" s="95">
        <v>0</v>
      </c>
      <c r="BI6" s="96">
        <v>0</v>
      </c>
      <c r="BJ6" s="94">
        <v>2</v>
      </c>
      <c r="BK6" s="94">
        <f aca="true" t="shared" si="4" ref="BK6:BK47">SUM(BH6:BJ6)</f>
        <v>2</v>
      </c>
      <c r="BL6" s="93"/>
      <c r="BM6" s="94" t="s">
        <v>298</v>
      </c>
      <c r="BN6" s="95">
        <v>2</v>
      </c>
      <c r="BO6" s="96">
        <v>0</v>
      </c>
      <c r="BP6" s="94">
        <v>22</v>
      </c>
      <c r="BQ6" s="94">
        <f aca="true" t="shared" si="5" ref="BQ6:BQ49">SUM(BN6:BP6)</f>
        <v>24</v>
      </c>
      <c r="BR6" s="93"/>
      <c r="BS6" s="94"/>
      <c r="BT6" s="95"/>
      <c r="BU6" s="96"/>
      <c r="BV6" s="94"/>
      <c r="BW6" s="94"/>
    </row>
    <row r="7" spans="1:75" ht="11.25" customHeight="1">
      <c r="A7" s="30" t="s">
        <v>73</v>
      </c>
      <c r="B7" s="30">
        <v>540</v>
      </c>
      <c r="C7" s="30">
        <v>0</v>
      </c>
      <c r="D7" s="30">
        <v>196</v>
      </c>
      <c r="E7" s="30">
        <f aca="true" t="shared" si="6" ref="E7:E20">SUM(B7:D7)</f>
        <v>736</v>
      </c>
      <c r="F7" s="22"/>
      <c r="G7" s="31">
        <v>1979</v>
      </c>
      <c r="H7" s="33">
        <v>18</v>
      </c>
      <c r="I7" s="33">
        <v>2</v>
      </c>
      <c r="J7" s="33">
        <v>1668</v>
      </c>
      <c r="K7" s="33">
        <f>H7+I7+J7</f>
        <v>1688</v>
      </c>
      <c r="L7" s="22"/>
      <c r="M7" s="29" t="s">
        <v>113</v>
      </c>
      <c r="N7" s="29">
        <v>0</v>
      </c>
      <c r="O7" s="29">
        <v>0</v>
      </c>
      <c r="P7" s="29">
        <v>4</v>
      </c>
      <c r="Q7" s="34">
        <f t="shared" si="0"/>
        <v>4</v>
      </c>
      <c r="R7" s="22"/>
      <c r="S7" s="29" t="s">
        <v>99</v>
      </c>
      <c r="T7" s="29">
        <v>4</v>
      </c>
      <c r="U7" s="29">
        <v>0</v>
      </c>
      <c r="V7" s="29">
        <v>18</v>
      </c>
      <c r="W7" s="34">
        <f>SUM(T7:V7)</f>
        <v>22</v>
      </c>
      <c r="X7" s="2"/>
      <c r="Y7" s="100" t="s">
        <v>49</v>
      </c>
      <c r="Z7" s="106"/>
      <c r="AA7" s="106"/>
      <c r="AB7" s="106">
        <v>1</v>
      </c>
      <c r="AC7" s="106">
        <v>4</v>
      </c>
      <c r="AD7" s="106"/>
      <c r="AE7" s="106">
        <v>5</v>
      </c>
      <c r="AF7" s="3"/>
      <c r="AG7" s="100" t="s">
        <v>49</v>
      </c>
      <c r="AH7" s="115">
        <v>1</v>
      </c>
      <c r="AI7" s="115">
        <v>1</v>
      </c>
      <c r="AJ7" s="115">
        <v>3</v>
      </c>
      <c r="AK7" s="115">
        <v>23</v>
      </c>
      <c r="AL7" s="115"/>
      <c r="AM7" s="115">
        <v>28</v>
      </c>
      <c r="AN7" s="3"/>
      <c r="AO7" s="91" t="s">
        <v>160</v>
      </c>
      <c r="AP7" s="91">
        <v>9</v>
      </c>
      <c r="AQ7" s="91">
        <v>2</v>
      </c>
      <c r="AR7" s="91">
        <v>4</v>
      </c>
      <c r="AS7" s="91">
        <f t="shared" si="1"/>
        <v>15</v>
      </c>
      <c r="AT7" s="92"/>
      <c r="AU7" s="91" t="s">
        <v>205</v>
      </c>
      <c r="AV7" s="91">
        <v>4</v>
      </c>
      <c r="AW7" s="91">
        <v>0</v>
      </c>
      <c r="AX7" s="91">
        <v>10</v>
      </c>
      <c r="AY7" s="91">
        <f t="shared" si="2"/>
        <v>14</v>
      </c>
      <c r="AZ7" s="92"/>
      <c r="BA7" s="91" t="s">
        <v>248</v>
      </c>
      <c r="BB7" s="91">
        <v>352</v>
      </c>
      <c r="BC7" s="91">
        <v>8</v>
      </c>
      <c r="BD7" s="91">
        <v>116</v>
      </c>
      <c r="BE7" s="91">
        <f t="shared" si="3"/>
        <v>476</v>
      </c>
      <c r="BF7" s="93"/>
      <c r="BG7" s="94" t="s">
        <v>254</v>
      </c>
      <c r="BH7" s="95">
        <v>0</v>
      </c>
      <c r="BI7" s="96">
        <v>0</v>
      </c>
      <c r="BJ7" s="94">
        <v>9</v>
      </c>
      <c r="BK7" s="94">
        <f t="shared" si="4"/>
        <v>9</v>
      </c>
      <c r="BL7" s="93"/>
      <c r="BM7" s="94" t="s">
        <v>299</v>
      </c>
      <c r="BN7" s="95">
        <v>0</v>
      </c>
      <c r="BO7" s="96">
        <v>0</v>
      </c>
      <c r="BP7" s="94">
        <v>2</v>
      </c>
      <c r="BQ7" s="94">
        <f t="shared" si="5"/>
        <v>2</v>
      </c>
      <c r="BR7" s="93"/>
      <c r="BS7" s="94"/>
      <c r="BT7" s="95"/>
      <c r="BU7" s="96"/>
      <c r="BV7" s="94"/>
      <c r="BW7" s="94"/>
    </row>
    <row r="8" spans="1:75" ht="11.25" customHeight="1">
      <c r="A8" s="30" t="s">
        <v>74</v>
      </c>
      <c r="B8" s="30">
        <v>0</v>
      </c>
      <c r="C8" s="30">
        <v>110</v>
      </c>
      <c r="D8" s="30">
        <v>0</v>
      </c>
      <c r="E8" s="30">
        <f t="shared" si="6"/>
        <v>110</v>
      </c>
      <c r="F8" s="22"/>
      <c r="G8" s="31">
        <v>1980</v>
      </c>
      <c r="H8" s="33">
        <v>1</v>
      </c>
      <c r="I8" s="33">
        <v>0</v>
      </c>
      <c r="J8" s="33">
        <v>238</v>
      </c>
      <c r="K8" s="33">
        <f>H8+I8+J8</f>
        <v>239</v>
      </c>
      <c r="L8" s="22"/>
      <c r="M8" s="29" t="s">
        <v>114</v>
      </c>
      <c r="N8" s="29">
        <v>5</v>
      </c>
      <c r="O8" s="29">
        <v>5</v>
      </c>
      <c r="P8" s="29">
        <v>79</v>
      </c>
      <c r="Q8" s="34">
        <f t="shared" si="0"/>
        <v>89</v>
      </c>
      <c r="R8" s="22"/>
      <c r="S8" s="29" t="s">
        <v>100</v>
      </c>
      <c r="T8" s="29">
        <v>1</v>
      </c>
      <c r="U8" s="29">
        <v>0</v>
      </c>
      <c r="V8" s="29">
        <v>5</v>
      </c>
      <c r="W8" s="34">
        <f>SUM(T8:V8)</f>
        <v>6</v>
      </c>
      <c r="X8" s="2"/>
      <c r="Y8" s="9" t="s">
        <v>10</v>
      </c>
      <c r="Z8" s="106">
        <v>20</v>
      </c>
      <c r="AA8" s="106">
        <v>86</v>
      </c>
      <c r="AB8" s="106">
        <v>186</v>
      </c>
      <c r="AC8" s="106">
        <v>252</v>
      </c>
      <c r="AD8" s="106"/>
      <c r="AE8" s="106">
        <v>544</v>
      </c>
      <c r="AF8" s="4"/>
      <c r="AG8" s="9" t="s">
        <v>10</v>
      </c>
      <c r="AH8" s="115">
        <v>54</v>
      </c>
      <c r="AI8" s="115">
        <v>470</v>
      </c>
      <c r="AJ8" s="115">
        <v>923</v>
      </c>
      <c r="AK8" s="115">
        <v>1445</v>
      </c>
      <c r="AL8" s="115">
        <v>11</v>
      </c>
      <c r="AM8" s="115">
        <v>2903</v>
      </c>
      <c r="AN8" s="3"/>
      <c r="AO8" s="91" t="s">
        <v>161</v>
      </c>
      <c r="AP8" s="91">
        <v>1</v>
      </c>
      <c r="AQ8" s="91">
        <v>0</v>
      </c>
      <c r="AR8" s="91">
        <v>0</v>
      </c>
      <c r="AS8" s="91">
        <f t="shared" si="1"/>
        <v>1</v>
      </c>
      <c r="AT8" s="92"/>
      <c r="AU8" s="91" t="s">
        <v>206</v>
      </c>
      <c r="AV8" s="91">
        <v>5</v>
      </c>
      <c r="AW8" s="91">
        <v>0</v>
      </c>
      <c r="AX8" s="91">
        <v>5</v>
      </c>
      <c r="AY8" s="91">
        <f t="shared" si="2"/>
        <v>10</v>
      </c>
      <c r="AZ8" s="92"/>
      <c r="BA8" s="91" t="s">
        <v>249</v>
      </c>
      <c r="BB8" s="91">
        <v>10</v>
      </c>
      <c r="BC8" s="91">
        <v>0</v>
      </c>
      <c r="BD8" s="91">
        <v>7</v>
      </c>
      <c r="BE8" s="91">
        <f t="shared" si="3"/>
        <v>17</v>
      </c>
      <c r="BF8" s="93"/>
      <c r="BG8" s="94" t="s">
        <v>255</v>
      </c>
      <c r="BH8" s="95">
        <v>7</v>
      </c>
      <c r="BI8" s="96">
        <v>0</v>
      </c>
      <c r="BJ8" s="94">
        <v>3</v>
      </c>
      <c r="BK8" s="94">
        <f t="shared" si="4"/>
        <v>10</v>
      </c>
      <c r="BL8" s="93"/>
      <c r="BM8" s="94" t="s">
        <v>300</v>
      </c>
      <c r="BN8" s="95">
        <v>18</v>
      </c>
      <c r="BO8" s="96">
        <v>1</v>
      </c>
      <c r="BP8" s="94">
        <v>11</v>
      </c>
      <c r="BQ8" s="94">
        <f t="shared" si="5"/>
        <v>30</v>
      </c>
      <c r="BR8" s="93"/>
      <c r="BS8" s="94"/>
      <c r="BT8" s="95"/>
      <c r="BU8" s="96"/>
      <c r="BV8" s="94"/>
      <c r="BW8" s="94"/>
    </row>
    <row r="9" spans="1:75" ht="11.25" customHeight="1">
      <c r="A9" s="30" t="s">
        <v>75</v>
      </c>
      <c r="B9" s="30">
        <v>292</v>
      </c>
      <c r="C9" s="30">
        <v>0</v>
      </c>
      <c r="D9" s="30">
        <v>206</v>
      </c>
      <c r="E9" s="30">
        <f t="shared" si="6"/>
        <v>498</v>
      </c>
      <c r="F9" s="22"/>
      <c r="G9" s="31">
        <v>1981</v>
      </c>
      <c r="H9" s="33">
        <v>6</v>
      </c>
      <c r="I9" s="33">
        <v>0</v>
      </c>
      <c r="J9" s="33">
        <v>240</v>
      </c>
      <c r="K9" s="33">
        <f>H9+I9+J9</f>
        <v>246</v>
      </c>
      <c r="L9" s="22"/>
      <c r="M9" s="29" t="s">
        <v>115</v>
      </c>
      <c r="N9" s="29">
        <v>4</v>
      </c>
      <c r="O9" s="29">
        <v>0</v>
      </c>
      <c r="P9" s="29">
        <v>9</v>
      </c>
      <c r="Q9" s="34">
        <f t="shared" si="0"/>
        <v>13</v>
      </c>
      <c r="R9" s="22"/>
      <c r="S9" s="29" t="s">
        <v>101</v>
      </c>
      <c r="T9" s="29">
        <v>5</v>
      </c>
      <c r="U9" s="29">
        <v>3</v>
      </c>
      <c r="V9" s="29">
        <v>59</v>
      </c>
      <c r="W9" s="29">
        <f aca="true" t="shared" si="7" ref="W9:W20">SUM(T9:V9)</f>
        <v>67</v>
      </c>
      <c r="X9" s="2"/>
      <c r="Y9" s="10" t="s">
        <v>0</v>
      </c>
      <c r="Z9" s="11">
        <f aca="true" t="shared" si="8" ref="Z9:AE9">SUM(Z5:Z8)</f>
        <v>25</v>
      </c>
      <c r="AA9" s="11">
        <f t="shared" si="8"/>
        <v>86</v>
      </c>
      <c r="AB9" s="11">
        <f t="shared" si="8"/>
        <v>190</v>
      </c>
      <c r="AC9" s="11">
        <f t="shared" si="8"/>
        <v>257</v>
      </c>
      <c r="AD9" s="11">
        <f t="shared" si="8"/>
        <v>0</v>
      </c>
      <c r="AE9" s="11">
        <f t="shared" si="8"/>
        <v>558</v>
      </c>
      <c r="AF9" s="4"/>
      <c r="AG9" s="10" t="s">
        <v>0</v>
      </c>
      <c r="AH9" s="11">
        <f aca="true" t="shared" si="9" ref="AH9:AM9">SUM(AH5:AH8)</f>
        <v>76</v>
      </c>
      <c r="AI9" s="11">
        <f t="shared" si="9"/>
        <v>484</v>
      </c>
      <c r="AJ9" s="11">
        <f t="shared" si="9"/>
        <v>936</v>
      </c>
      <c r="AK9" s="11">
        <f t="shared" si="9"/>
        <v>1469</v>
      </c>
      <c r="AL9" s="11">
        <f t="shared" si="9"/>
        <v>11</v>
      </c>
      <c r="AM9" s="11">
        <f t="shared" si="9"/>
        <v>2976</v>
      </c>
      <c r="AN9" s="3"/>
      <c r="AO9" s="91" t="s">
        <v>162</v>
      </c>
      <c r="AP9" s="91">
        <v>6</v>
      </c>
      <c r="AQ9" s="91">
        <v>0</v>
      </c>
      <c r="AR9" s="91">
        <v>1</v>
      </c>
      <c r="AS9" s="91">
        <f t="shared" si="1"/>
        <v>7</v>
      </c>
      <c r="AT9" s="92"/>
      <c r="AU9" s="91" t="s">
        <v>207</v>
      </c>
      <c r="AV9" s="91">
        <v>23</v>
      </c>
      <c r="AW9" s="91">
        <v>2</v>
      </c>
      <c r="AX9" s="91">
        <v>31</v>
      </c>
      <c r="AY9" s="91">
        <f t="shared" si="2"/>
        <v>56</v>
      </c>
      <c r="AZ9" s="92"/>
      <c r="BA9" s="91" t="s">
        <v>250</v>
      </c>
      <c r="BB9" s="91">
        <v>28</v>
      </c>
      <c r="BC9" s="91">
        <v>0</v>
      </c>
      <c r="BD9" s="91">
        <v>15</v>
      </c>
      <c r="BE9" s="91">
        <f t="shared" si="3"/>
        <v>43</v>
      </c>
      <c r="BF9" s="93"/>
      <c r="BG9" s="94" t="s">
        <v>256</v>
      </c>
      <c r="BH9" s="95">
        <v>1</v>
      </c>
      <c r="BI9" s="96">
        <v>0</v>
      </c>
      <c r="BJ9" s="94">
        <v>3</v>
      </c>
      <c r="BK9" s="94">
        <f t="shared" si="4"/>
        <v>4</v>
      </c>
      <c r="BL9" s="93"/>
      <c r="BM9" s="94" t="s">
        <v>301</v>
      </c>
      <c r="BN9" s="95">
        <v>1</v>
      </c>
      <c r="BO9" s="96">
        <v>0</v>
      </c>
      <c r="BP9" s="94">
        <v>0</v>
      </c>
      <c r="BQ9" s="94">
        <f t="shared" si="5"/>
        <v>1</v>
      </c>
      <c r="BR9" s="93"/>
      <c r="BS9" s="94"/>
      <c r="BT9" s="95"/>
      <c r="BU9" s="96"/>
      <c r="BV9" s="94"/>
      <c r="BW9" s="94"/>
    </row>
    <row r="10" spans="1:75" ht="11.25" customHeight="1">
      <c r="A10" s="30" t="s">
        <v>76</v>
      </c>
      <c r="B10" s="30">
        <v>88</v>
      </c>
      <c r="C10" s="30">
        <v>0</v>
      </c>
      <c r="D10" s="30">
        <v>813</v>
      </c>
      <c r="E10" s="30">
        <f t="shared" si="6"/>
        <v>901</v>
      </c>
      <c r="F10" s="22"/>
      <c r="G10" s="31">
        <v>1982</v>
      </c>
      <c r="H10" s="33">
        <v>3</v>
      </c>
      <c r="I10" s="33">
        <v>0</v>
      </c>
      <c r="J10" s="33">
        <v>311</v>
      </c>
      <c r="K10" s="33">
        <f>H10+I10+J10</f>
        <v>314</v>
      </c>
      <c r="L10" s="22"/>
      <c r="M10" s="29" t="s">
        <v>116</v>
      </c>
      <c r="N10" s="29">
        <v>274</v>
      </c>
      <c r="O10" s="29">
        <v>27</v>
      </c>
      <c r="P10" s="29">
        <v>796</v>
      </c>
      <c r="Q10" s="34">
        <f t="shared" si="0"/>
        <v>1097</v>
      </c>
      <c r="R10" s="22"/>
      <c r="S10" s="29" t="s">
        <v>102</v>
      </c>
      <c r="T10" s="29">
        <v>48</v>
      </c>
      <c r="U10" s="29">
        <v>7</v>
      </c>
      <c r="V10" s="29">
        <v>343</v>
      </c>
      <c r="W10" s="29">
        <f t="shared" si="7"/>
        <v>398</v>
      </c>
      <c r="X10" s="2"/>
      <c r="Y10" s="9"/>
      <c r="Z10" s="4"/>
      <c r="AA10" s="4"/>
      <c r="AB10" s="4"/>
      <c r="AC10" s="4"/>
      <c r="AD10" s="4"/>
      <c r="AE10" s="4"/>
      <c r="AF10" s="4"/>
      <c r="AG10" s="9"/>
      <c r="AH10" s="4"/>
      <c r="AI10" s="4"/>
      <c r="AJ10" s="4"/>
      <c r="AK10" s="4"/>
      <c r="AL10" s="4"/>
      <c r="AM10" s="4"/>
      <c r="AN10" s="3"/>
      <c r="AO10" s="91" t="s">
        <v>163</v>
      </c>
      <c r="AP10" s="91">
        <v>1</v>
      </c>
      <c r="AQ10" s="91">
        <v>0</v>
      </c>
      <c r="AR10" s="91">
        <v>0</v>
      </c>
      <c r="AS10" s="91">
        <f t="shared" si="1"/>
        <v>1</v>
      </c>
      <c r="AT10" s="92"/>
      <c r="AU10" s="91" t="s">
        <v>208</v>
      </c>
      <c r="AV10" s="91">
        <v>7</v>
      </c>
      <c r="AW10" s="91">
        <v>0</v>
      </c>
      <c r="AX10" s="91">
        <v>9</v>
      </c>
      <c r="AY10" s="91">
        <f t="shared" si="2"/>
        <v>16</v>
      </c>
      <c r="AZ10" s="92"/>
      <c r="BA10" s="91" t="s">
        <v>251</v>
      </c>
      <c r="BB10" s="91">
        <v>4</v>
      </c>
      <c r="BC10" s="91">
        <v>0</v>
      </c>
      <c r="BD10" s="91">
        <v>6</v>
      </c>
      <c r="BE10" s="91">
        <f t="shared" si="3"/>
        <v>10</v>
      </c>
      <c r="BF10" s="93"/>
      <c r="BG10" s="94" t="s">
        <v>257</v>
      </c>
      <c r="BH10" s="95">
        <v>1</v>
      </c>
      <c r="BI10" s="96">
        <v>0</v>
      </c>
      <c r="BJ10" s="94">
        <v>38</v>
      </c>
      <c r="BK10" s="94">
        <f t="shared" si="4"/>
        <v>39</v>
      </c>
      <c r="BL10" s="93"/>
      <c r="BM10" s="94" t="s">
        <v>302</v>
      </c>
      <c r="BN10" s="95">
        <v>3</v>
      </c>
      <c r="BO10" s="96">
        <v>0</v>
      </c>
      <c r="BP10" s="94">
        <v>19</v>
      </c>
      <c r="BQ10" s="94">
        <f t="shared" si="5"/>
        <v>22</v>
      </c>
      <c r="BR10" s="93"/>
      <c r="BS10" s="94"/>
      <c r="BT10" s="95"/>
      <c r="BU10" s="96"/>
      <c r="BV10" s="94"/>
      <c r="BW10" s="94"/>
    </row>
    <row r="11" spans="1:75" ht="11.25" customHeight="1">
      <c r="A11" s="30" t="s">
        <v>77</v>
      </c>
      <c r="B11" s="30">
        <v>311</v>
      </c>
      <c r="C11" s="30">
        <v>0</v>
      </c>
      <c r="D11" s="30">
        <v>323</v>
      </c>
      <c r="E11" s="30">
        <f t="shared" si="6"/>
        <v>634</v>
      </c>
      <c r="F11" s="22"/>
      <c r="G11" s="31">
        <v>1983</v>
      </c>
      <c r="H11" s="33">
        <v>3</v>
      </c>
      <c r="I11" s="33">
        <v>0</v>
      </c>
      <c r="J11" s="33">
        <v>311</v>
      </c>
      <c r="K11" s="33">
        <f aca="true" t="shared" si="10" ref="K11:K29">H11+I11+J11</f>
        <v>314</v>
      </c>
      <c r="L11" s="22"/>
      <c r="M11" s="29" t="s">
        <v>117</v>
      </c>
      <c r="N11" s="29">
        <v>12</v>
      </c>
      <c r="O11" s="29">
        <v>0</v>
      </c>
      <c r="P11" s="29">
        <v>82</v>
      </c>
      <c r="Q11" s="34">
        <f t="shared" si="0"/>
        <v>94</v>
      </c>
      <c r="R11" s="22"/>
      <c r="S11" s="29" t="s">
        <v>103</v>
      </c>
      <c r="T11" s="29">
        <v>3</v>
      </c>
      <c r="U11" s="29">
        <v>3</v>
      </c>
      <c r="V11" s="29">
        <v>36</v>
      </c>
      <c r="W11" s="29">
        <f t="shared" si="7"/>
        <v>42</v>
      </c>
      <c r="Y11" s="8" t="s">
        <v>11</v>
      </c>
      <c r="Z11" s="4"/>
      <c r="AA11" s="4"/>
      <c r="AB11" s="4"/>
      <c r="AC11" s="4"/>
      <c r="AD11" s="4"/>
      <c r="AE11" s="4"/>
      <c r="AF11" s="4"/>
      <c r="AG11" s="12" t="s">
        <v>51</v>
      </c>
      <c r="AH11" s="4"/>
      <c r="AI11" s="4"/>
      <c r="AJ11" s="4"/>
      <c r="AK11" s="4"/>
      <c r="AL11" s="4"/>
      <c r="AM11" s="4"/>
      <c r="AN11" s="3"/>
      <c r="AO11" s="91" t="s">
        <v>164</v>
      </c>
      <c r="AP11" s="91">
        <v>1</v>
      </c>
      <c r="AQ11" s="91">
        <v>0</v>
      </c>
      <c r="AR11" s="91">
        <v>3</v>
      </c>
      <c r="AS11" s="91">
        <f t="shared" si="1"/>
        <v>4</v>
      </c>
      <c r="AT11" s="92"/>
      <c r="AU11" s="91" t="s">
        <v>209</v>
      </c>
      <c r="AV11" s="91">
        <v>34</v>
      </c>
      <c r="AW11" s="91">
        <v>0</v>
      </c>
      <c r="AX11" s="91">
        <v>22</v>
      </c>
      <c r="AY11" s="91">
        <f t="shared" si="2"/>
        <v>56</v>
      </c>
      <c r="AZ11" s="92"/>
      <c r="BA11" s="91" t="s">
        <v>46</v>
      </c>
      <c r="BB11" s="91">
        <v>1</v>
      </c>
      <c r="BC11" s="91">
        <v>0</v>
      </c>
      <c r="BD11" s="91">
        <v>0</v>
      </c>
      <c r="BE11" s="91">
        <f t="shared" si="3"/>
        <v>1</v>
      </c>
      <c r="BF11" s="93"/>
      <c r="BG11" s="94" t="s">
        <v>258</v>
      </c>
      <c r="BH11" s="95">
        <v>2</v>
      </c>
      <c r="BI11" s="96">
        <v>0</v>
      </c>
      <c r="BJ11" s="94">
        <v>0</v>
      </c>
      <c r="BK11" s="94">
        <f t="shared" si="4"/>
        <v>2</v>
      </c>
      <c r="BL11" s="93"/>
      <c r="BM11" s="94" t="s">
        <v>303</v>
      </c>
      <c r="BN11" s="95">
        <v>0</v>
      </c>
      <c r="BO11" s="96">
        <v>0</v>
      </c>
      <c r="BP11" s="94">
        <v>1</v>
      </c>
      <c r="BQ11" s="94">
        <f t="shared" si="5"/>
        <v>1</v>
      </c>
      <c r="BR11" s="93"/>
      <c r="BS11" s="94"/>
      <c r="BT11" s="95"/>
      <c r="BU11" s="96"/>
      <c r="BV11" s="94"/>
      <c r="BW11" s="94"/>
    </row>
    <row r="12" spans="1:75" ht="11.25" customHeight="1">
      <c r="A12" s="30" t="s">
        <v>78</v>
      </c>
      <c r="B12" s="30">
        <v>459</v>
      </c>
      <c r="C12" s="30">
        <v>0</v>
      </c>
      <c r="D12" s="30">
        <v>0</v>
      </c>
      <c r="E12" s="30">
        <f t="shared" si="6"/>
        <v>459</v>
      </c>
      <c r="F12" s="22"/>
      <c r="G12" s="31">
        <v>1984</v>
      </c>
      <c r="H12" s="33">
        <v>3</v>
      </c>
      <c r="I12" s="33">
        <v>5</v>
      </c>
      <c r="J12" s="33">
        <v>332</v>
      </c>
      <c r="K12" s="33">
        <f t="shared" si="10"/>
        <v>340</v>
      </c>
      <c r="L12" s="22"/>
      <c r="M12" s="29" t="s">
        <v>118</v>
      </c>
      <c r="N12" s="29">
        <v>12</v>
      </c>
      <c r="O12" s="29">
        <v>1</v>
      </c>
      <c r="P12" s="29">
        <v>47</v>
      </c>
      <c r="Q12" s="34">
        <f t="shared" si="0"/>
        <v>60</v>
      </c>
      <c r="R12" s="22"/>
      <c r="S12" s="29" t="s">
        <v>104</v>
      </c>
      <c r="T12" s="29">
        <v>0</v>
      </c>
      <c r="U12" s="29">
        <v>0</v>
      </c>
      <c r="V12" s="29">
        <v>2</v>
      </c>
      <c r="W12" s="29">
        <f t="shared" si="7"/>
        <v>2</v>
      </c>
      <c r="Y12" s="9" t="s">
        <v>29</v>
      </c>
      <c r="Z12" s="107">
        <v>7</v>
      </c>
      <c r="AA12" s="107">
        <v>1</v>
      </c>
      <c r="AB12" s="107"/>
      <c r="AC12" s="107"/>
      <c r="AD12" s="107"/>
      <c r="AE12" s="107">
        <v>8</v>
      </c>
      <c r="AF12" s="4"/>
      <c r="AG12" s="9" t="s">
        <v>29</v>
      </c>
      <c r="AH12" s="116">
        <v>2</v>
      </c>
      <c r="AI12" s="116"/>
      <c r="AJ12" s="116"/>
      <c r="AK12" s="116"/>
      <c r="AL12" s="116"/>
      <c r="AM12" s="116">
        <v>2</v>
      </c>
      <c r="AN12" s="3"/>
      <c r="AO12" s="91" t="s">
        <v>165</v>
      </c>
      <c r="AP12" s="91">
        <v>1</v>
      </c>
      <c r="AQ12" s="91">
        <v>0</v>
      </c>
      <c r="AR12" s="91">
        <v>1</v>
      </c>
      <c r="AS12" s="91">
        <f t="shared" si="1"/>
        <v>2</v>
      </c>
      <c r="AT12" s="92"/>
      <c r="AU12" s="91" t="s">
        <v>210</v>
      </c>
      <c r="AV12" s="91">
        <v>6</v>
      </c>
      <c r="AW12" s="91">
        <v>0</v>
      </c>
      <c r="AX12" s="91">
        <v>1</v>
      </c>
      <c r="AY12" s="91">
        <f t="shared" si="2"/>
        <v>7</v>
      </c>
      <c r="AZ12" s="92"/>
      <c r="BA12" s="91"/>
      <c r="BB12" s="91"/>
      <c r="BC12" s="91"/>
      <c r="BD12" s="91"/>
      <c r="BE12" s="91"/>
      <c r="BF12" s="93"/>
      <c r="BG12" s="94" t="s">
        <v>259</v>
      </c>
      <c r="BH12" s="95">
        <v>0</v>
      </c>
      <c r="BI12" s="96">
        <v>0</v>
      </c>
      <c r="BJ12" s="94">
        <v>2</v>
      </c>
      <c r="BK12" s="94">
        <f t="shared" si="4"/>
        <v>2</v>
      </c>
      <c r="BL12" s="93"/>
      <c r="BM12" s="94" t="s">
        <v>304</v>
      </c>
      <c r="BN12" s="95">
        <v>0</v>
      </c>
      <c r="BO12" s="96">
        <v>0</v>
      </c>
      <c r="BP12" s="94">
        <v>15</v>
      </c>
      <c r="BQ12" s="94">
        <f t="shared" si="5"/>
        <v>15</v>
      </c>
      <c r="BR12" s="93"/>
      <c r="BS12" s="94"/>
      <c r="BT12" s="95"/>
      <c r="BU12" s="96"/>
      <c r="BV12" s="94"/>
      <c r="BW12" s="94"/>
    </row>
    <row r="13" spans="1:75" ht="11.25" customHeight="1">
      <c r="A13" s="30" t="s">
        <v>338</v>
      </c>
      <c r="B13" s="30">
        <v>768</v>
      </c>
      <c r="C13" s="30">
        <v>0</v>
      </c>
      <c r="D13" s="30">
        <v>3490</v>
      </c>
      <c r="E13" s="30">
        <f>SUM(B13:D13)</f>
        <v>4258</v>
      </c>
      <c r="F13" s="22"/>
      <c r="G13" s="31">
        <v>1985</v>
      </c>
      <c r="H13" s="33">
        <v>1</v>
      </c>
      <c r="I13" s="33">
        <v>3</v>
      </c>
      <c r="J13" s="33">
        <v>343</v>
      </c>
      <c r="K13" s="33">
        <f t="shared" si="10"/>
        <v>347</v>
      </c>
      <c r="L13" s="22"/>
      <c r="M13" s="29" t="s">
        <v>119</v>
      </c>
      <c r="N13" s="29">
        <v>0</v>
      </c>
      <c r="O13" s="29">
        <v>0</v>
      </c>
      <c r="P13" s="29">
        <v>7</v>
      </c>
      <c r="Q13" s="34">
        <f t="shared" si="0"/>
        <v>7</v>
      </c>
      <c r="R13" s="22"/>
      <c r="S13" s="29" t="s">
        <v>105</v>
      </c>
      <c r="T13" s="29">
        <v>22</v>
      </c>
      <c r="U13" s="29">
        <v>3</v>
      </c>
      <c r="V13" s="29">
        <v>138</v>
      </c>
      <c r="W13" s="29">
        <f t="shared" si="7"/>
        <v>163</v>
      </c>
      <c r="Y13" s="9" t="s">
        <v>9</v>
      </c>
      <c r="Z13" s="107">
        <v>3</v>
      </c>
      <c r="AA13" s="107">
        <v>3</v>
      </c>
      <c r="AB13" s="107"/>
      <c r="AC13" s="107"/>
      <c r="AD13" s="107"/>
      <c r="AE13" s="107">
        <v>6</v>
      </c>
      <c r="AF13" s="4"/>
      <c r="AG13" s="9" t="s">
        <v>9</v>
      </c>
      <c r="AH13" s="116"/>
      <c r="AI13" s="116">
        <v>1</v>
      </c>
      <c r="AJ13" s="116">
        <v>1</v>
      </c>
      <c r="AK13" s="116"/>
      <c r="AL13" s="116"/>
      <c r="AM13" s="116">
        <v>2</v>
      </c>
      <c r="AN13" s="3"/>
      <c r="AO13" s="91" t="s">
        <v>166</v>
      </c>
      <c r="AP13" s="91">
        <v>387</v>
      </c>
      <c r="AQ13" s="91">
        <v>36</v>
      </c>
      <c r="AR13" s="91">
        <v>526</v>
      </c>
      <c r="AS13" s="91">
        <f t="shared" si="1"/>
        <v>949</v>
      </c>
      <c r="AT13" s="92"/>
      <c r="AU13" s="91" t="s">
        <v>211</v>
      </c>
      <c r="AV13" s="91">
        <v>3</v>
      </c>
      <c r="AW13" s="91">
        <v>0</v>
      </c>
      <c r="AX13" s="91">
        <v>3</v>
      </c>
      <c r="AY13" s="91">
        <f t="shared" si="2"/>
        <v>6</v>
      </c>
      <c r="AZ13" s="92"/>
      <c r="BA13" s="91"/>
      <c r="BB13" s="91"/>
      <c r="BC13" s="91"/>
      <c r="BD13" s="91"/>
      <c r="BE13" s="91"/>
      <c r="BF13" s="93"/>
      <c r="BG13" s="94" t="s">
        <v>260</v>
      </c>
      <c r="BH13" s="95">
        <v>0</v>
      </c>
      <c r="BI13" s="96">
        <v>0</v>
      </c>
      <c r="BJ13" s="94">
        <v>1</v>
      </c>
      <c r="BK13" s="94">
        <f t="shared" si="4"/>
        <v>1</v>
      </c>
      <c r="BL13" s="93"/>
      <c r="BM13" s="94" t="s">
        <v>305</v>
      </c>
      <c r="BN13" s="95">
        <v>1</v>
      </c>
      <c r="BO13" s="96">
        <v>0</v>
      </c>
      <c r="BP13" s="94">
        <v>2</v>
      </c>
      <c r="BQ13" s="94">
        <f t="shared" si="5"/>
        <v>3</v>
      </c>
      <c r="BR13" s="93"/>
      <c r="BS13" s="94"/>
      <c r="BT13" s="95"/>
      <c r="BU13" s="96"/>
      <c r="BV13" s="94"/>
      <c r="BW13" s="94"/>
    </row>
    <row r="14" spans="1:75" ht="11.25" customHeight="1">
      <c r="A14" s="30" t="s">
        <v>79</v>
      </c>
      <c r="B14" s="30">
        <v>0</v>
      </c>
      <c r="C14" s="30">
        <v>0</v>
      </c>
      <c r="D14" s="30">
        <v>25</v>
      </c>
      <c r="E14" s="30">
        <f t="shared" si="6"/>
        <v>25</v>
      </c>
      <c r="F14" s="22"/>
      <c r="G14" s="31">
        <v>1986</v>
      </c>
      <c r="H14" s="33">
        <v>5</v>
      </c>
      <c r="I14" s="33">
        <v>2</v>
      </c>
      <c r="J14" s="33">
        <v>405</v>
      </c>
      <c r="K14" s="33">
        <f t="shared" si="10"/>
        <v>412</v>
      </c>
      <c r="L14" s="22"/>
      <c r="M14" s="29" t="s">
        <v>120</v>
      </c>
      <c r="N14" s="29">
        <v>0</v>
      </c>
      <c r="O14" s="29">
        <v>0</v>
      </c>
      <c r="P14" s="29">
        <v>18</v>
      </c>
      <c r="Q14" s="34">
        <f t="shared" si="0"/>
        <v>18</v>
      </c>
      <c r="R14" s="22"/>
      <c r="S14" s="29" t="s">
        <v>106</v>
      </c>
      <c r="T14" s="29">
        <v>16</v>
      </c>
      <c r="U14" s="29">
        <v>3</v>
      </c>
      <c r="V14" s="29">
        <v>159</v>
      </c>
      <c r="W14" s="29">
        <f t="shared" si="7"/>
        <v>178</v>
      </c>
      <c r="Y14" s="100" t="s">
        <v>49</v>
      </c>
      <c r="Z14" s="107"/>
      <c r="AA14" s="107"/>
      <c r="AB14" s="107">
        <v>1</v>
      </c>
      <c r="AC14" s="107">
        <v>1</v>
      </c>
      <c r="AD14" s="107"/>
      <c r="AE14" s="107">
        <v>2</v>
      </c>
      <c r="AF14" s="3"/>
      <c r="AG14" s="100" t="s">
        <v>49</v>
      </c>
      <c r="AH14" s="116"/>
      <c r="AI14" s="116"/>
      <c r="AJ14" s="116"/>
      <c r="AK14" s="116"/>
      <c r="AL14" s="116"/>
      <c r="AM14" s="116"/>
      <c r="AN14" s="3"/>
      <c r="AO14" s="91" t="s">
        <v>167</v>
      </c>
      <c r="AP14" s="91">
        <v>3</v>
      </c>
      <c r="AQ14" s="91">
        <v>0</v>
      </c>
      <c r="AR14" s="91">
        <v>4</v>
      </c>
      <c r="AS14" s="91">
        <f t="shared" si="1"/>
        <v>7</v>
      </c>
      <c r="AT14" s="92"/>
      <c r="AU14" s="91" t="s">
        <v>212</v>
      </c>
      <c r="AV14" s="91">
        <v>4</v>
      </c>
      <c r="AW14" s="91">
        <v>0</v>
      </c>
      <c r="AX14" s="91">
        <v>1</v>
      </c>
      <c r="AY14" s="91">
        <f t="shared" si="2"/>
        <v>5</v>
      </c>
      <c r="AZ14" s="92"/>
      <c r="BA14" s="91"/>
      <c r="BB14" s="91"/>
      <c r="BC14" s="91"/>
      <c r="BD14" s="91"/>
      <c r="BE14" s="91"/>
      <c r="BF14" s="93"/>
      <c r="BG14" s="94" t="s">
        <v>261</v>
      </c>
      <c r="BH14" s="95">
        <v>2</v>
      </c>
      <c r="BI14" s="96">
        <v>0</v>
      </c>
      <c r="BJ14" s="94">
        <v>43</v>
      </c>
      <c r="BK14" s="94">
        <f t="shared" si="4"/>
        <v>45</v>
      </c>
      <c r="BL14" s="93"/>
      <c r="BM14" s="94" t="s">
        <v>306</v>
      </c>
      <c r="BN14" s="95">
        <v>0</v>
      </c>
      <c r="BO14" s="96">
        <v>0</v>
      </c>
      <c r="BP14" s="94">
        <v>1</v>
      </c>
      <c r="BQ14" s="94">
        <f t="shared" si="5"/>
        <v>1</v>
      </c>
      <c r="BR14" s="93"/>
      <c r="BS14" s="94"/>
      <c r="BT14" s="95"/>
      <c r="BU14" s="96"/>
      <c r="BV14" s="94"/>
      <c r="BW14" s="94"/>
    </row>
    <row r="15" spans="1:75" ht="11.25" customHeight="1">
      <c r="A15" s="35" t="s">
        <v>80</v>
      </c>
      <c r="B15" s="35">
        <v>1695</v>
      </c>
      <c r="C15" s="35">
        <v>0</v>
      </c>
      <c r="D15" s="35">
        <v>2518</v>
      </c>
      <c r="E15" s="30">
        <f t="shared" si="6"/>
        <v>4213</v>
      </c>
      <c r="F15" s="22"/>
      <c r="G15" s="31">
        <v>1987</v>
      </c>
      <c r="H15" s="33">
        <v>5</v>
      </c>
      <c r="I15" s="33">
        <v>4</v>
      </c>
      <c r="J15" s="33">
        <v>394</v>
      </c>
      <c r="K15" s="33">
        <f t="shared" si="10"/>
        <v>403</v>
      </c>
      <c r="L15" s="22"/>
      <c r="M15" s="29" t="s">
        <v>121</v>
      </c>
      <c r="N15" s="29">
        <v>41</v>
      </c>
      <c r="O15" s="29">
        <v>5</v>
      </c>
      <c r="P15" s="29">
        <v>125</v>
      </c>
      <c r="Q15" s="34">
        <f t="shared" si="0"/>
        <v>171</v>
      </c>
      <c r="R15" s="22"/>
      <c r="S15" s="29" t="s">
        <v>107</v>
      </c>
      <c r="T15" s="29">
        <v>1</v>
      </c>
      <c r="U15" s="29">
        <v>0</v>
      </c>
      <c r="V15" s="29">
        <v>4</v>
      </c>
      <c r="W15" s="29">
        <f t="shared" si="7"/>
        <v>5</v>
      </c>
      <c r="Y15" s="9" t="s">
        <v>10</v>
      </c>
      <c r="Z15" s="107">
        <v>8</v>
      </c>
      <c r="AA15" s="107">
        <v>54</v>
      </c>
      <c r="AB15" s="107">
        <v>157</v>
      </c>
      <c r="AC15" s="107">
        <v>302</v>
      </c>
      <c r="AD15" s="107">
        <v>3</v>
      </c>
      <c r="AE15" s="107">
        <v>524</v>
      </c>
      <c r="AF15" s="4"/>
      <c r="AG15" s="9" t="s">
        <v>10</v>
      </c>
      <c r="AH15" s="116">
        <v>2</v>
      </c>
      <c r="AI15" s="116">
        <v>21</v>
      </c>
      <c r="AJ15" s="116">
        <v>81</v>
      </c>
      <c r="AK15" s="116">
        <v>87</v>
      </c>
      <c r="AL15" s="116"/>
      <c r="AM15" s="116">
        <v>191</v>
      </c>
      <c r="AN15" s="3"/>
      <c r="AO15" s="91" t="s">
        <v>168</v>
      </c>
      <c r="AP15" s="91">
        <v>1</v>
      </c>
      <c r="AQ15" s="91">
        <v>0</v>
      </c>
      <c r="AR15" s="91">
        <v>1</v>
      </c>
      <c r="AS15" s="91">
        <f t="shared" si="1"/>
        <v>2</v>
      </c>
      <c r="AT15" s="92"/>
      <c r="AU15" s="91" t="s">
        <v>213</v>
      </c>
      <c r="AV15" s="91">
        <v>2</v>
      </c>
      <c r="AW15" s="91">
        <v>0</v>
      </c>
      <c r="AX15" s="91">
        <v>1</v>
      </c>
      <c r="AY15" s="91">
        <f t="shared" si="2"/>
        <v>3</v>
      </c>
      <c r="AZ15" s="92"/>
      <c r="BA15" s="91"/>
      <c r="BB15" s="91"/>
      <c r="BC15" s="91"/>
      <c r="BD15" s="91"/>
      <c r="BE15" s="91"/>
      <c r="BF15" s="93"/>
      <c r="BG15" s="94" t="s">
        <v>262</v>
      </c>
      <c r="BH15" s="95">
        <v>0</v>
      </c>
      <c r="BI15" s="96">
        <v>0</v>
      </c>
      <c r="BJ15" s="94">
        <v>2</v>
      </c>
      <c r="BK15" s="94">
        <f t="shared" si="4"/>
        <v>2</v>
      </c>
      <c r="BL15" s="93"/>
      <c r="BM15" s="94" t="s">
        <v>307</v>
      </c>
      <c r="BN15" s="95">
        <v>2</v>
      </c>
      <c r="BO15" s="96">
        <v>0</v>
      </c>
      <c r="BP15" s="94">
        <v>13</v>
      </c>
      <c r="BQ15" s="94">
        <f t="shared" si="5"/>
        <v>15</v>
      </c>
      <c r="BR15" s="93"/>
      <c r="BS15" s="94"/>
      <c r="BT15" s="95"/>
      <c r="BU15" s="96"/>
      <c r="BV15" s="94"/>
      <c r="BW15" s="94"/>
    </row>
    <row r="16" spans="1:75" ht="11.25" customHeight="1">
      <c r="A16" s="35" t="s">
        <v>81</v>
      </c>
      <c r="B16" s="35">
        <v>0</v>
      </c>
      <c r="C16" s="35">
        <v>0</v>
      </c>
      <c r="D16" s="35">
        <v>95</v>
      </c>
      <c r="E16" s="30">
        <f t="shared" si="6"/>
        <v>95</v>
      </c>
      <c r="F16" s="22"/>
      <c r="G16" s="31">
        <v>1988</v>
      </c>
      <c r="H16" s="33">
        <v>4</v>
      </c>
      <c r="I16" s="33">
        <v>7</v>
      </c>
      <c r="J16" s="33">
        <v>460</v>
      </c>
      <c r="K16" s="33">
        <f t="shared" si="10"/>
        <v>471</v>
      </c>
      <c r="L16" s="22"/>
      <c r="M16" s="29" t="s">
        <v>122</v>
      </c>
      <c r="N16" s="29">
        <v>19</v>
      </c>
      <c r="O16" s="29">
        <v>4</v>
      </c>
      <c r="P16" s="29">
        <v>79</v>
      </c>
      <c r="Q16" s="34">
        <f t="shared" si="0"/>
        <v>102</v>
      </c>
      <c r="R16" s="22"/>
      <c r="S16" s="29" t="s">
        <v>108</v>
      </c>
      <c r="T16" s="29">
        <v>10</v>
      </c>
      <c r="U16" s="29">
        <v>8</v>
      </c>
      <c r="V16" s="29">
        <v>100</v>
      </c>
      <c r="W16" s="29">
        <f t="shared" si="7"/>
        <v>118</v>
      </c>
      <c r="Y16" s="10" t="s">
        <v>0</v>
      </c>
      <c r="Z16" s="11">
        <f aca="true" t="shared" si="11" ref="Z16:AE16">SUM(Z12:Z15)</f>
        <v>18</v>
      </c>
      <c r="AA16" s="11">
        <f t="shared" si="11"/>
        <v>58</v>
      </c>
      <c r="AB16" s="11">
        <f t="shared" si="11"/>
        <v>158</v>
      </c>
      <c r="AC16" s="11">
        <f t="shared" si="11"/>
        <v>303</v>
      </c>
      <c r="AD16" s="11">
        <f t="shared" si="11"/>
        <v>3</v>
      </c>
      <c r="AE16" s="11">
        <f t="shared" si="11"/>
        <v>540</v>
      </c>
      <c r="AF16" s="4"/>
      <c r="AG16" s="10" t="s">
        <v>0</v>
      </c>
      <c r="AH16" s="11">
        <f aca="true" t="shared" si="12" ref="AH16:AM16">SUM(AH12:AH15)</f>
        <v>4</v>
      </c>
      <c r="AI16" s="11">
        <f t="shared" si="12"/>
        <v>22</v>
      </c>
      <c r="AJ16" s="11">
        <f t="shared" si="12"/>
        <v>82</v>
      </c>
      <c r="AK16" s="11">
        <f t="shared" si="12"/>
        <v>87</v>
      </c>
      <c r="AL16" s="11">
        <f t="shared" si="12"/>
        <v>0</v>
      </c>
      <c r="AM16" s="11">
        <f t="shared" si="12"/>
        <v>195</v>
      </c>
      <c r="AN16" s="3"/>
      <c r="AO16" s="91" t="s">
        <v>169</v>
      </c>
      <c r="AP16" s="91">
        <v>1</v>
      </c>
      <c r="AQ16" s="91">
        <v>0</v>
      </c>
      <c r="AR16" s="91">
        <v>1</v>
      </c>
      <c r="AS16" s="91">
        <f t="shared" si="1"/>
        <v>2</v>
      </c>
      <c r="AT16" s="92"/>
      <c r="AU16" s="91" t="s">
        <v>214</v>
      </c>
      <c r="AV16" s="91">
        <v>5</v>
      </c>
      <c r="AW16" s="91">
        <v>0</v>
      </c>
      <c r="AX16" s="91">
        <v>3</v>
      </c>
      <c r="AY16" s="91">
        <f t="shared" si="2"/>
        <v>8</v>
      </c>
      <c r="AZ16" s="92"/>
      <c r="BA16" s="91"/>
      <c r="BB16" s="91"/>
      <c r="BC16" s="91"/>
      <c r="BD16" s="91"/>
      <c r="BE16" s="91"/>
      <c r="BF16" s="93"/>
      <c r="BG16" s="94" t="s">
        <v>263</v>
      </c>
      <c r="BH16" s="95">
        <v>0</v>
      </c>
      <c r="BI16" s="96">
        <v>0</v>
      </c>
      <c r="BJ16" s="94">
        <v>1</v>
      </c>
      <c r="BK16" s="94">
        <f t="shared" si="4"/>
        <v>1</v>
      </c>
      <c r="BL16" s="93"/>
      <c r="BM16" s="94" t="s">
        <v>308</v>
      </c>
      <c r="BN16" s="95">
        <v>2</v>
      </c>
      <c r="BO16" s="96">
        <v>0</v>
      </c>
      <c r="BP16" s="94">
        <v>25</v>
      </c>
      <c r="BQ16" s="94">
        <f t="shared" si="5"/>
        <v>27</v>
      </c>
      <c r="BR16" s="93"/>
      <c r="BS16" s="94"/>
      <c r="BT16" s="95"/>
      <c r="BU16" s="96"/>
      <c r="BV16" s="94"/>
      <c r="BW16" s="94"/>
    </row>
    <row r="17" spans="1:75" ht="11.25" customHeight="1">
      <c r="A17" s="35" t="s">
        <v>82</v>
      </c>
      <c r="B17" s="35">
        <v>0</v>
      </c>
      <c r="C17" s="35">
        <v>72</v>
      </c>
      <c r="D17" s="35">
        <v>10</v>
      </c>
      <c r="E17" s="30">
        <f t="shared" si="6"/>
        <v>82</v>
      </c>
      <c r="F17" s="22"/>
      <c r="G17" s="31">
        <v>1989</v>
      </c>
      <c r="H17" s="33">
        <v>11</v>
      </c>
      <c r="I17" s="33">
        <v>8</v>
      </c>
      <c r="J17" s="33">
        <v>515</v>
      </c>
      <c r="K17" s="33">
        <f t="shared" si="10"/>
        <v>534</v>
      </c>
      <c r="L17" s="22"/>
      <c r="M17" s="29" t="s">
        <v>123</v>
      </c>
      <c r="N17" s="29">
        <v>3</v>
      </c>
      <c r="O17" s="29">
        <v>0</v>
      </c>
      <c r="P17" s="29">
        <v>8</v>
      </c>
      <c r="Q17" s="34">
        <f t="shared" si="0"/>
        <v>11</v>
      </c>
      <c r="R17" s="22"/>
      <c r="S17" s="29" t="s">
        <v>109</v>
      </c>
      <c r="T17" s="29">
        <v>0</v>
      </c>
      <c r="U17" s="29">
        <v>0</v>
      </c>
      <c r="V17" s="29">
        <v>4</v>
      </c>
      <c r="W17" s="29">
        <f t="shared" si="7"/>
        <v>4</v>
      </c>
      <c r="Y17" s="9"/>
      <c r="Z17" s="4"/>
      <c r="AA17" s="4"/>
      <c r="AB17" s="4"/>
      <c r="AC17" s="4"/>
      <c r="AD17" s="4"/>
      <c r="AE17" s="4"/>
      <c r="AF17" s="4"/>
      <c r="AG17" s="9"/>
      <c r="AH17" s="4"/>
      <c r="AI17" s="4"/>
      <c r="AJ17" s="4"/>
      <c r="AK17" s="4"/>
      <c r="AL17" s="4"/>
      <c r="AM17" s="4"/>
      <c r="AN17"/>
      <c r="AO17" s="91" t="s">
        <v>170</v>
      </c>
      <c r="AP17" s="91">
        <v>5</v>
      </c>
      <c r="AQ17" s="91">
        <v>0</v>
      </c>
      <c r="AR17" s="91">
        <v>4</v>
      </c>
      <c r="AS17" s="91">
        <f t="shared" si="1"/>
        <v>9</v>
      </c>
      <c r="AT17" s="92"/>
      <c r="AU17" s="91" t="s">
        <v>215</v>
      </c>
      <c r="AV17" s="91">
        <v>103</v>
      </c>
      <c r="AW17" s="91">
        <v>4</v>
      </c>
      <c r="AX17" s="91">
        <v>48</v>
      </c>
      <c r="AY17" s="91">
        <f t="shared" si="2"/>
        <v>155</v>
      </c>
      <c r="AZ17" s="92"/>
      <c r="BA17" s="91"/>
      <c r="BB17" s="91"/>
      <c r="BC17" s="91"/>
      <c r="BD17" s="91"/>
      <c r="BE17" s="91"/>
      <c r="BF17" s="93"/>
      <c r="BG17" s="94" t="s">
        <v>264</v>
      </c>
      <c r="BH17" s="95">
        <v>22</v>
      </c>
      <c r="BI17" s="96">
        <v>0</v>
      </c>
      <c r="BJ17" s="94">
        <v>33</v>
      </c>
      <c r="BK17" s="94">
        <f t="shared" si="4"/>
        <v>55</v>
      </c>
      <c r="BL17" s="93"/>
      <c r="BM17" s="94" t="s">
        <v>309</v>
      </c>
      <c r="BN17" s="95">
        <v>1</v>
      </c>
      <c r="BO17" s="96">
        <v>0</v>
      </c>
      <c r="BP17" s="94">
        <v>2</v>
      </c>
      <c r="BQ17" s="94">
        <f t="shared" si="5"/>
        <v>3</v>
      </c>
      <c r="BR17" s="93"/>
      <c r="BS17" s="94"/>
      <c r="BT17" s="95"/>
      <c r="BU17" s="96"/>
      <c r="BV17" s="94"/>
      <c r="BW17" s="94"/>
    </row>
    <row r="18" spans="1:75" ht="11.25" customHeight="1">
      <c r="A18" s="35" t="s">
        <v>83</v>
      </c>
      <c r="B18" s="35">
        <v>2976</v>
      </c>
      <c r="C18" s="35">
        <v>0</v>
      </c>
      <c r="D18" s="35">
        <v>1605</v>
      </c>
      <c r="E18" s="30">
        <f t="shared" si="6"/>
        <v>4581</v>
      </c>
      <c r="F18" s="22"/>
      <c r="G18" s="31">
        <v>1990</v>
      </c>
      <c r="H18" s="33">
        <v>7</v>
      </c>
      <c r="I18" s="33">
        <v>14</v>
      </c>
      <c r="J18" s="33">
        <v>593</v>
      </c>
      <c r="K18" s="33">
        <f t="shared" si="10"/>
        <v>614</v>
      </c>
      <c r="L18" s="22"/>
      <c r="M18" s="29" t="s">
        <v>124</v>
      </c>
      <c r="N18" s="29">
        <v>1</v>
      </c>
      <c r="O18" s="29">
        <v>1</v>
      </c>
      <c r="P18" s="29">
        <v>9</v>
      </c>
      <c r="Q18" s="34">
        <f aca="true" t="shared" si="13" ref="Q18:Q44">SUM(N18:P18)</f>
        <v>11</v>
      </c>
      <c r="R18" s="22"/>
      <c r="S18" s="29" t="s">
        <v>110</v>
      </c>
      <c r="T18" s="29">
        <v>0</v>
      </c>
      <c r="U18" s="29">
        <v>0</v>
      </c>
      <c r="V18" s="29">
        <v>6</v>
      </c>
      <c r="W18" s="29">
        <f t="shared" si="7"/>
        <v>6</v>
      </c>
      <c r="Y18" s="8" t="s">
        <v>12</v>
      </c>
      <c r="Z18" s="4"/>
      <c r="AA18" s="4"/>
      <c r="AB18" s="4"/>
      <c r="AC18" s="4"/>
      <c r="AD18" s="4"/>
      <c r="AE18" s="4"/>
      <c r="AF18" s="4"/>
      <c r="AG18" s="12" t="s">
        <v>60</v>
      </c>
      <c r="AH18" s="4"/>
      <c r="AI18" s="4"/>
      <c r="AJ18" s="4"/>
      <c r="AK18" s="4"/>
      <c r="AL18" s="4"/>
      <c r="AM18" s="4"/>
      <c r="AN18"/>
      <c r="AO18" s="91" t="s">
        <v>171</v>
      </c>
      <c r="AP18" s="91">
        <v>11</v>
      </c>
      <c r="AQ18" s="91">
        <v>0</v>
      </c>
      <c r="AR18" s="91">
        <v>13</v>
      </c>
      <c r="AS18" s="91">
        <f t="shared" si="1"/>
        <v>24</v>
      </c>
      <c r="AT18" s="92"/>
      <c r="AU18" s="91" t="s">
        <v>216</v>
      </c>
      <c r="AV18" s="91">
        <v>71</v>
      </c>
      <c r="AW18" s="91">
        <v>1</v>
      </c>
      <c r="AX18" s="91">
        <v>58</v>
      </c>
      <c r="AY18" s="91">
        <f t="shared" si="2"/>
        <v>130</v>
      </c>
      <c r="AZ18" s="92"/>
      <c r="BA18" s="91"/>
      <c r="BB18" s="91"/>
      <c r="BC18" s="91"/>
      <c r="BD18" s="91"/>
      <c r="BE18" s="91"/>
      <c r="BF18" s="93"/>
      <c r="BG18" s="94" t="s">
        <v>265</v>
      </c>
      <c r="BH18" s="95">
        <v>1</v>
      </c>
      <c r="BI18" s="96">
        <v>0</v>
      </c>
      <c r="BJ18" s="94">
        <v>3</v>
      </c>
      <c r="BK18" s="94">
        <f t="shared" si="4"/>
        <v>4</v>
      </c>
      <c r="BL18" s="93"/>
      <c r="BM18" s="94" t="s">
        <v>310</v>
      </c>
      <c r="BN18" s="95">
        <v>0</v>
      </c>
      <c r="BO18" s="96">
        <v>0</v>
      </c>
      <c r="BP18" s="94">
        <v>3</v>
      </c>
      <c r="BQ18" s="94">
        <f t="shared" si="5"/>
        <v>3</v>
      </c>
      <c r="BR18" s="93"/>
      <c r="BS18" s="94"/>
      <c r="BT18" s="95"/>
      <c r="BU18" s="96"/>
      <c r="BV18" s="94"/>
      <c r="BW18" s="94"/>
    </row>
    <row r="19" spans="1:75" ht="11.25" customHeight="1">
      <c r="A19" s="35" t="s">
        <v>84</v>
      </c>
      <c r="B19" s="35">
        <v>195</v>
      </c>
      <c r="C19" s="35">
        <v>0</v>
      </c>
      <c r="D19" s="35">
        <v>77</v>
      </c>
      <c r="E19" s="30">
        <f t="shared" si="6"/>
        <v>272</v>
      </c>
      <c r="F19" s="22"/>
      <c r="G19" s="31">
        <v>1991</v>
      </c>
      <c r="H19" s="33">
        <v>5</v>
      </c>
      <c r="I19" s="33">
        <v>10</v>
      </c>
      <c r="J19" s="33">
        <v>621</v>
      </c>
      <c r="K19" s="33">
        <f t="shared" si="10"/>
        <v>636</v>
      </c>
      <c r="L19" s="22"/>
      <c r="M19" s="29" t="s">
        <v>125</v>
      </c>
      <c r="N19" s="29">
        <v>5295</v>
      </c>
      <c r="O19" s="29">
        <v>123</v>
      </c>
      <c r="P19" s="29">
        <v>2664</v>
      </c>
      <c r="Q19" s="34">
        <f t="shared" si="13"/>
        <v>8082</v>
      </c>
      <c r="R19" s="22"/>
      <c r="S19" s="29" t="s">
        <v>111</v>
      </c>
      <c r="T19" s="34">
        <v>1489</v>
      </c>
      <c r="U19" s="34">
        <v>20</v>
      </c>
      <c r="V19" s="34">
        <v>3048</v>
      </c>
      <c r="W19" s="29">
        <f t="shared" si="7"/>
        <v>4557</v>
      </c>
      <c r="Y19" s="9" t="s">
        <v>29</v>
      </c>
      <c r="Z19" s="108">
        <v>3</v>
      </c>
      <c r="AA19" s="108"/>
      <c r="AB19" s="108"/>
      <c r="AC19" s="108"/>
      <c r="AD19" s="108"/>
      <c r="AE19" s="108">
        <v>3</v>
      </c>
      <c r="AF19" s="4"/>
      <c r="AG19" s="9" t="s">
        <v>29</v>
      </c>
      <c r="AH19"/>
      <c r="AI19"/>
      <c r="AJ19"/>
      <c r="AK19"/>
      <c r="AL19"/>
      <c r="AM19"/>
      <c r="AN19"/>
      <c r="AO19" s="91" t="s">
        <v>172</v>
      </c>
      <c r="AP19" s="91">
        <v>2326</v>
      </c>
      <c r="AQ19" s="91">
        <v>30</v>
      </c>
      <c r="AR19" s="91">
        <v>917</v>
      </c>
      <c r="AS19" s="91">
        <f t="shared" si="1"/>
        <v>3273</v>
      </c>
      <c r="AT19" s="92"/>
      <c r="AU19" s="91" t="s">
        <v>217</v>
      </c>
      <c r="AV19" s="91">
        <v>0</v>
      </c>
      <c r="AW19" s="91">
        <v>0</v>
      </c>
      <c r="AX19" s="91">
        <v>2</v>
      </c>
      <c r="AY19" s="91">
        <f t="shared" si="2"/>
        <v>2</v>
      </c>
      <c r="AZ19" s="92"/>
      <c r="BA19" s="91"/>
      <c r="BB19" s="91"/>
      <c r="BC19" s="91"/>
      <c r="BD19" s="91"/>
      <c r="BE19" s="91"/>
      <c r="BF19" s="93"/>
      <c r="BG19" s="94" t="s">
        <v>266</v>
      </c>
      <c r="BH19" s="95">
        <v>870</v>
      </c>
      <c r="BI19" s="96">
        <v>9</v>
      </c>
      <c r="BJ19" s="94">
        <v>1001</v>
      </c>
      <c r="BK19" s="94">
        <f t="shared" si="4"/>
        <v>1880</v>
      </c>
      <c r="BL19" s="93"/>
      <c r="BM19" s="94" t="s">
        <v>311</v>
      </c>
      <c r="BN19" s="95">
        <v>1</v>
      </c>
      <c r="BO19" s="96">
        <v>0</v>
      </c>
      <c r="BP19" s="94">
        <v>10</v>
      </c>
      <c r="BQ19" s="94">
        <f t="shared" si="5"/>
        <v>11</v>
      </c>
      <c r="BR19" s="93"/>
      <c r="BS19" s="94"/>
      <c r="BT19" s="95"/>
      <c r="BU19" s="96"/>
      <c r="BV19" s="94"/>
      <c r="BW19" s="94"/>
    </row>
    <row r="20" spans="1:75" ht="11.25" customHeight="1">
      <c r="A20" s="35" t="s">
        <v>85</v>
      </c>
      <c r="B20" s="35">
        <v>1</v>
      </c>
      <c r="C20" s="35">
        <v>0</v>
      </c>
      <c r="D20" s="35">
        <v>386</v>
      </c>
      <c r="E20" s="30">
        <f t="shared" si="6"/>
        <v>387</v>
      </c>
      <c r="F20" s="22"/>
      <c r="G20" s="31">
        <v>1992</v>
      </c>
      <c r="H20" s="33">
        <v>15</v>
      </c>
      <c r="I20" s="33">
        <v>23</v>
      </c>
      <c r="J20" s="33">
        <v>634</v>
      </c>
      <c r="K20" s="33">
        <f t="shared" si="10"/>
        <v>672</v>
      </c>
      <c r="L20" s="22"/>
      <c r="M20" s="29" t="s">
        <v>126</v>
      </c>
      <c r="N20" s="29">
        <v>16</v>
      </c>
      <c r="O20" s="29">
        <v>3</v>
      </c>
      <c r="P20" s="29">
        <v>114</v>
      </c>
      <c r="Q20" s="34">
        <f t="shared" si="13"/>
        <v>133</v>
      </c>
      <c r="R20" s="22"/>
      <c r="S20" s="29" t="s">
        <v>46</v>
      </c>
      <c r="T20" s="29">
        <v>359</v>
      </c>
      <c r="U20" s="29">
        <v>28</v>
      </c>
      <c r="V20" s="29">
        <v>1178</v>
      </c>
      <c r="W20" s="29">
        <f t="shared" si="7"/>
        <v>1565</v>
      </c>
      <c r="Y20" s="9" t="s">
        <v>9</v>
      </c>
      <c r="Z20" s="108"/>
      <c r="AA20" s="108"/>
      <c r="AB20" s="108">
        <v>1</v>
      </c>
      <c r="AC20" s="108"/>
      <c r="AD20" s="108"/>
      <c r="AE20" s="108">
        <v>1</v>
      </c>
      <c r="AF20" s="3"/>
      <c r="AG20" s="9" t="s">
        <v>9</v>
      </c>
      <c r="AH20"/>
      <c r="AI20"/>
      <c r="AJ20"/>
      <c r="AK20"/>
      <c r="AL20"/>
      <c r="AM20"/>
      <c r="AN20"/>
      <c r="AO20" s="91" t="s">
        <v>173</v>
      </c>
      <c r="AP20" s="91">
        <v>3</v>
      </c>
      <c r="AQ20" s="91">
        <v>0</v>
      </c>
      <c r="AR20" s="91">
        <v>3</v>
      </c>
      <c r="AS20" s="91">
        <f t="shared" si="1"/>
        <v>6</v>
      </c>
      <c r="AT20" s="92"/>
      <c r="AU20" s="91" t="s">
        <v>218</v>
      </c>
      <c r="AV20" s="91">
        <v>2</v>
      </c>
      <c r="AW20" s="91">
        <v>0</v>
      </c>
      <c r="AX20" s="91">
        <v>0</v>
      </c>
      <c r="AY20" s="91">
        <f t="shared" si="2"/>
        <v>2</v>
      </c>
      <c r="AZ20" s="92"/>
      <c r="BA20" s="91"/>
      <c r="BB20" s="91"/>
      <c r="BC20" s="91"/>
      <c r="BD20" s="91"/>
      <c r="BE20" s="91"/>
      <c r="BF20" s="93"/>
      <c r="BG20" s="94" t="s">
        <v>267</v>
      </c>
      <c r="BH20" s="95">
        <v>0</v>
      </c>
      <c r="BI20" s="96">
        <v>0</v>
      </c>
      <c r="BJ20" s="94">
        <v>22</v>
      </c>
      <c r="BK20" s="94">
        <f t="shared" si="4"/>
        <v>22</v>
      </c>
      <c r="BL20" s="93"/>
      <c r="BM20" s="94" t="s">
        <v>312</v>
      </c>
      <c r="BN20" s="95">
        <v>1</v>
      </c>
      <c r="BO20" s="96">
        <v>0</v>
      </c>
      <c r="BP20" s="94">
        <v>3</v>
      </c>
      <c r="BQ20" s="94">
        <f t="shared" si="5"/>
        <v>4</v>
      </c>
      <c r="BR20" s="93"/>
      <c r="BS20" s="94"/>
      <c r="BT20" s="95"/>
      <c r="BU20" s="96"/>
      <c r="BV20" s="94"/>
      <c r="BW20" s="94"/>
    </row>
    <row r="21" spans="1:75" ht="11.25" customHeight="1">
      <c r="A21" s="35" t="s">
        <v>86</v>
      </c>
      <c r="B21" s="35">
        <v>61</v>
      </c>
      <c r="C21" s="35">
        <v>0</v>
      </c>
      <c r="D21" s="35">
        <v>362</v>
      </c>
      <c r="E21" s="30">
        <f>SUM(B21:D21)</f>
        <v>423</v>
      </c>
      <c r="F21" s="22"/>
      <c r="G21" s="31">
        <v>1993</v>
      </c>
      <c r="H21" s="33">
        <v>25</v>
      </c>
      <c r="I21" s="33">
        <v>31</v>
      </c>
      <c r="J21" s="33">
        <v>688</v>
      </c>
      <c r="K21" s="33">
        <f t="shared" si="10"/>
        <v>744</v>
      </c>
      <c r="L21" s="22"/>
      <c r="M21" s="29" t="s">
        <v>127</v>
      </c>
      <c r="N21" s="29">
        <v>5</v>
      </c>
      <c r="O21" s="29">
        <v>2</v>
      </c>
      <c r="P21" s="29">
        <v>28</v>
      </c>
      <c r="Q21" s="34">
        <f t="shared" si="13"/>
        <v>35</v>
      </c>
      <c r="R21" s="22"/>
      <c r="S21" s="29"/>
      <c r="T21" s="29"/>
      <c r="U21" s="29"/>
      <c r="V21" s="29"/>
      <c r="W21" s="29"/>
      <c r="Y21" s="100" t="s">
        <v>49</v>
      </c>
      <c r="Z21" s="108"/>
      <c r="AA21" s="108">
        <v>1</v>
      </c>
      <c r="AB21" s="108"/>
      <c r="AC21" s="108">
        <v>5</v>
      </c>
      <c r="AD21" s="108"/>
      <c r="AE21" s="108">
        <v>6</v>
      </c>
      <c r="AF21" s="3"/>
      <c r="AG21" s="100" t="s">
        <v>49</v>
      </c>
      <c r="AH21"/>
      <c r="AI21"/>
      <c r="AJ21"/>
      <c r="AK21"/>
      <c r="AL21"/>
      <c r="AM21"/>
      <c r="AN21"/>
      <c r="AO21" s="91" t="s">
        <v>174</v>
      </c>
      <c r="AP21" s="91">
        <v>21</v>
      </c>
      <c r="AQ21" s="91">
        <v>1</v>
      </c>
      <c r="AR21" s="91">
        <v>16</v>
      </c>
      <c r="AS21" s="91">
        <f t="shared" si="1"/>
        <v>38</v>
      </c>
      <c r="AT21" s="92"/>
      <c r="AU21" s="91" t="s">
        <v>219</v>
      </c>
      <c r="AV21" s="91">
        <v>9</v>
      </c>
      <c r="AW21" s="91">
        <v>0</v>
      </c>
      <c r="AX21" s="91">
        <v>6</v>
      </c>
      <c r="AY21" s="91">
        <f t="shared" si="2"/>
        <v>15</v>
      </c>
      <c r="AZ21" s="92"/>
      <c r="BA21" s="91"/>
      <c r="BB21" s="91"/>
      <c r="BC21" s="91"/>
      <c r="BD21" s="91"/>
      <c r="BE21" s="91"/>
      <c r="BF21" s="93"/>
      <c r="BG21" s="94" t="s">
        <v>268</v>
      </c>
      <c r="BH21" s="95">
        <v>2</v>
      </c>
      <c r="BI21" s="96">
        <v>0</v>
      </c>
      <c r="BJ21" s="94">
        <v>1</v>
      </c>
      <c r="BK21" s="94">
        <f t="shared" si="4"/>
        <v>3</v>
      </c>
      <c r="BL21" s="93"/>
      <c r="BM21" s="94" t="s">
        <v>313</v>
      </c>
      <c r="BN21" s="95">
        <v>0</v>
      </c>
      <c r="BO21" s="96">
        <v>0</v>
      </c>
      <c r="BP21" s="94">
        <v>1</v>
      </c>
      <c r="BQ21" s="94">
        <f t="shared" si="5"/>
        <v>1</v>
      </c>
      <c r="BR21" s="93"/>
      <c r="BS21" s="94"/>
      <c r="BT21" s="95"/>
      <c r="BU21" s="96"/>
      <c r="BV21" s="94"/>
      <c r="BW21" s="94"/>
    </row>
    <row r="22" spans="1:75" ht="11.25" customHeight="1">
      <c r="A22" s="35" t="s">
        <v>87</v>
      </c>
      <c r="B22" s="35">
        <v>0</v>
      </c>
      <c r="C22" s="35">
        <v>134</v>
      </c>
      <c r="D22" s="35">
        <v>51</v>
      </c>
      <c r="E22" s="30">
        <f>SUM(B22:D22)</f>
        <v>185</v>
      </c>
      <c r="F22" s="22"/>
      <c r="G22" s="31">
        <v>1994</v>
      </c>
      <c r="H22" s="33">
        <v>32</v>
      </c>
      <c r="I22" s="33">
        <v>56</v>
      </c>
      <c r="J22" s="33">
        <v>719</v>
      </c>
      <c r="K22" s="33">
        <f t="shared" si="10"/>
        <v>807</v>
      </c>
      <c r="L22" s="22"/>
      <c r="M22" s="29" t="s">
        <v>128</v>
      </c>
      <c r="N22" s="29">
        <v>8</v>
      </c>
      <c r="O22" s="29">
        <v>0</v>
      </c>
      <c r="P22" s="29">
        <v>22</v>
      </c>
      <c r="Q22" s="34">
        <f t="shared" si="13"/>
        <v>30</v>
      </c>
      <c r="R22" s="22"/>
      <c r="S22" s="29"/>
      <c r="T22" s="29"/>
      <c r="U22" s="29"/>
      <c r="V22" s="29"/>
      <c r="W22" s="29"/>
      <c r="Y22" s="9" t="s">
        <v>10</v>
      </c>
      <c r="Z22" s="108">
        <v>3</v>
      </c>
      <c r="AA22" s="108">
        <v>107</v>
      </c>
      <c r="AB22" s="108">
        <v>288</v>
      </c>
      <c r="AC22" s="108">
        <v>360</v>
      </c>
      <c r="AD22" s="108"/>
      <c r="AE22" s="108">
        <v>758</v>
      </c>
      <c r="AF22" s="4"/>
      <c r="AG22" s="9" t="s">
        <v>10</v>
      </c>
      <c r="AH22"/>
      <c r="AI22"/>
      <c r="AJ22"/>
      <c r="AK22"/>
      <c r="AL22"/>
      <c r="AM22"/>
      <c r="AN22"/>
      <c r="AO22" s="91" t="s">
        <v>175</v>
      </c>
      <c r="AP22" s="91">
        <v>10</v>
      </c>
      <c r="AQ22" s="91">
        <v>0</v>
      </c>
      <c r="AR22" s="91">
        <v>5</v>
      </c>
      <c r="AS22" s="91">
        <f t="shared" si="1"/>
        <v>15</v>
      </c>
      <c r="AT22" s="92"/>
      <c r="AU22" s="91" t="s">
        <v>220</v>
      </c>
      <c r="AV22" s="91">
        <v>6</v>
      </c>
      <c r="AW22" s="91">
        <v>0</v>
      </c>
      <c r="AX22" s="91">
        <v>4</v>
      </c>
      <c r="AY22" s="91">
        <f t="shared" si="2"/>
        <v>10</v>
      </c>
      <c r="AZ22" s="92"/>
      <c r="BA22" s="91"/>
      <c r="BB22" s="91"/>
      <c r="BC22" s="91"/>
      <c r="BD22" s="91"/>
      <c r="BE22" s="91"/>
      <c r="BF22" s="93"/>
      <c r="BG22" s="94" t="s">
        <v>269</v>
      </c>
      <c r="BH22" s="95">
        <v>0</v>
      </c>
      <c r="BI22" s="96">
        <v>0</v>
      </c>
      <c r="BJ22" s="94">
        <v>2</v>
      </c>
      <c r="BK22" s="94">
        <f t="shared" si="4"/>
        <v>2</v>
      </c>
      <c r="BL22" s="93"/>
      <c r="BM22" s="94" t="s">
        <v>314</v>
      </c>
      <c r="BN22" s="95">
        <v>1</v>
      </c>
      <c r="BO22" s="96">
        <v>0</v>
      </c>
      <c r="BP22" s="94">
        <v>1</v>
      </c>
      <c r="BQ22" s="94">
        <f t="shared" si="5"/>
        <v>2</v>
      </c>
      <c r="BR22" s="93"/>
      <c r="BS22" s="94"/>
      <c r="BT22" s="95"/>
      <c r="BU22" s="96"/>
      <c r="BV22" s="94"/>
      <c r="BW22" s="94"/>
    </row>
    <row r="23" spans="1:75" ht="11.25" customHeight="1">
      <c r="A23" s="35"/>
      <c r="B23" s="35"/>
      <c r="C23" s="35"/>
      <c r="D23" s="35"/>
      <c r="E23" s="30"/>
      <c r="F23" s="22"/>
      <c r="G23" s="31">
        <v>1995</v>
      </c>
      <c r="H23" s="33">
        <v>70</v>
      </c>
      <c r="I23" s="33">
        <v>68</v>
      </c>
      <c r="J23" s="33">
        <v>703</v>
      </c>
      <c r="K23" s="33">
        <f t="shared" si="10"/>
        <v>841</v>
      </c>
      <c r="L23" s="22"/>
      <c r="M23" s="29" t="s">
        <v>129</v>
      </c>
      <c r="N23" s="29">
        <v>8</v>
      </c>
      <c r="O23" s="29">
        <v>0</v>
      </c>
      <c r="P23" s="29">
        <v>12</v>
      </c>
      <c r="Q23" s="34">
        <f t="shared" si="13"/>
        <v>20</v>
      </c>
      <c r="R23" s="22"/>
      <c r="S23" s="29"/>
      <c r="T23" s="29"/>
      <c r="U23" s="29"/>
      <c r="V23" s="29"/>
      <c r="W23" s="29"/>
      <c r="Y23" s="10" t="s">
        <v>0</v>
      </c>
      <c r="Z23" s="11">
        <f aca="true" t="shared" si="14" ref="Z23:AE23">SUM(Z19:Z22)</f>
        <v>6</v>
      </c>
      <c r="AA23" s="11">
        <f t="shared" si="14"/>
        <v>108</v>
      </c>
      <c r="AB23" s="11">
        <f t="shared" si="14"/>
        <v>289</v>
      </c>
      <c r="AC23" s="11">
        <f t="shared" si="14"/>
        <v>365</v>
      </c>
      <c r="AD23" s="11">
        <f t="shared" si="14"/>
        <v>0</v>
      </c>
      <c r="AE23" s="11">
        <f t="shared" si="14"/>
        <v>768</v>
      </c>
      <c r="AF23" s="4"/>
      <c r="AG23" s="10" t="s">
        <v>0</v>
      </c>
      <c r="AH23" s="11">
        <f aca="true" t="shared" si="15" ref="AH23:AM23">SUM(AH19:AH22)</f>
        <v>0</v>
      </c>
      <c r="AI23" s="11">
        <f t="shared" si="15"/>
        <v>0</v>
      </c>
      <c r="AJ23" s="11">
        <f t="shared" si="15"/>
        <v>0</v>
      </c>
      <c r="AK23" s="11">
        <f t="shared" si="15"/>
        <v>0</v>
      </c>
      <c r="AL23" s="11">
        <f t="shared" si="15"/>
        <v>0</v>
      </c>
      <c r="AM23" s="11">
        <f t="shared" si="15"/>
        <v>0</v>
      </c>
      <c r="AN23"/>
      <c r="AO23" s="91" t="s">
        <v>176</v>
      </c>
      <c r="AP23" s="91">
        <v>13</v>
      </c>
      <c r="AQ23" s="91">
        <v>0</v>
      </c>
      <c r="AR23" s="91">
        <v>11</v>
      </c>
      <c r="AS23" s="91">
        <f t="shared" si="1"/>
        <v>24</v>
      </c>
      <c r="AT23" s="92"/>
      <c r="AU23" s="91" t="s">
        <v>221</v>
      </c>
      <c r="AV23" s="91">
        <v>3</v>
      </c>
      <c r="AW23" s="91">
        <v>0</v>
      </c>
      <c r="AX23" s="91">
        <v>7</v>
      </c>
      <c r="AY23" s="91">
        <f t="shared" si="2"/>
        <v>10</v>
      </c>
      <c r="AZ23" s="92"/>
      <c r="BA23" s="91"/>
      <c r="BB23" s="91"/>
      <c r="BC23" s="91"/>
      <c r="BD23" s="91"/>
      <c r="BE23" s="91"/>
      <c r="BF23" s="93"/>
      <c r="BG23" s="94" t="s">
        <v>270</v>
      </c>
      <c r="BH23" s="95">
        <v>1</v>
      </c>
      <c r="BI23" s="96">
        <v>0</v>
      </c>
      <c r="BJ23" s="94">
        <v>0</v>
      </c>
      <c r="BK23" s="94">
        <f t="shared" si="4"/>
        <v>1</v>
      </c>
      <c r="BL23" s="93"/>
      <c r="BM23" s="94" t="s">
        <v>315</v>
      </c>
      <c r="BN23" s="95">
        <v>0</v>
      </c>
      <c r="BO23" s="96">
        <v>0</v>
      </c>
      <c r="BP23" s="94">
        <v>4</v>
      </c>
      <c r="BQ23" s="94">
        <f t="shared" si="5"/>
        <v>4</v>
      </c>
      <c r="BR23" s="93"/>
      <c r="BS23" s="94"/>
      <c r="BT23" s="95"/>
      <c r="BU23" s="96"/>
      <c r="BV23" s="94"/>
      <c r="BW23" s="94"/>
    </row>
    <row r="24" spans="1:75" ht="11.25" customHeight="1">
      <c r="A24" s="35"/>
      <c r="B24" s="35"/>
      <c r="C24" s="35"/>
      <c r="D24" s="35"/>
      <c r="E24" s="30"/>
      <c r="F24" s="22"/>
      <c r="G24" s="31">
        <v>1996</v>
      </c>
      <c r="H24" s="33">
        <v>144</v>
      </c>
      <c r="I24" s="33">
        <v>49</v>
      </c>
      <c r="J24" s="33">
        <v>697</v>
      </c>
      <c r="K24" s="33">
        <f t="shared" si="10"/>
        <v>890</v>
      </c>
      <c r="L24" s="22"/>
      <c r="M24" s="29" t="s">
        <v>130</v>
      </c>
      <c r="N24" s="29">
        <v>3</v>
      </c>
      <c r="O24" s="29">
        <v>0</v>
      </c>
      <c r="P24" s="29">
        <v>15</v>
      </c>
      <c r="Q24" s="34">
        <f t="shared" si="13"/>
        <v>18</v>
      </c>
      <c r="R24" s="22"/>
      <c r="S24" s="39"/>
      <c r="T24" s="40"/>
      <c r="U24" s="40"/>
      <c r="V24" s="40"/>
      <c r="W24" s="40"/>
      <c r="Y24" s="9"/>
      <c r="Z24" s="4"/>
      <c r="AA24" s="4"/>
      <c r="AB24" s="4"/>
      <c r="AC24" s="4"/>
      <c r="AD24" s="4"/>
      <c r="AE24" s="4"/>
      <c r="AF24" s="4"/>
      <c r="AN24"/>
      <c r="AO24" s="91" t="s">
        <v>177</v>
      </c>
      <c r="AP24" s="91">
        <v>652</v>
      </c>
      <c r="AQ24" s="91">
        <v>10</v>
      </c>
      <c r="AR24" s="91">
        <v>230</v>
      </c>
      <c r="AS24" s="91">
        <f t="shared" si="1"/>
        <v>892</v>
      </c>
      <c r="AT24" s="92"/>
      <c r="AU24" s="91" t="s">
        <v>222</v>
      </c>
      <c r="AV24" s="91">
        <v>5</v>
      </c>
      <c r="AW24" s="91">
        <v>2</v>
      </c>
      <c r="AX24" s="91">
        <v>5</v>
      </c>
      <c r="AY24" s="91">
        <f t="shared" si="2"/>
        <v>12</v>
      </c>
      <c r="AZ24" s="92"/>
      <c r="BA24" s="91"/>
      <c r="BB24" s="91"/>
      <c r="BC24" s="91"/>
      <c r="BD24" s="91"/>
      <c r="BE24" s="91"/>
      <c r="BF24" s="93"/>
      <c r="BG24" s="94" t="s">
        <v>271</v>
      </c>
      <c r="BH24" s="95">
        <v>0</v>
      </c>
      <c r="BI24" s="96">
        <v>0</v>
      </c>
      <c r="BJ24" s="94">
        <v>4</v>
      </c>
      <c r="BK24" s="94">
        <f t="shared" si="4"/>
        <v>4</v>
      </c>
      <c r="BL24" s="93"/>
      <c r="BM24" s="94" t="s">
        <v>316</v>
      </c>
      <c r="BN24" s="95">
        <v>2</v>
      </c>
      <c r="BO24" s="96">
        <v>0</v>
      </c>
      <c r="BP24" s="94">
        <v>11</v>
      </c>
      <c r="BQ24" s="94">
        <f t="shared" si="5"/>
        <v>13</v>
      </c>
      <c r="BR24" s="93"/>
      <c r="BS24" s="94"/>
      <c r="BT24" s="95"/>
      <c r="BU24" s="96"/>
      <c r="BV24" s="94"/>
      <c r="BW24" s="94"/>
    </row>
    <row r="25" spans="1:75" ht="11.25" customHeight="1">
      <c r="A25" s="35" t="s">
        <v>0</v>
      </c>
      <c r="B25" s="35">
        <f>SUM(B6:B24)</f>
        <v>7944</v>
      </c>
      <c r="C25" s="35">
        <f>SUM(C6:C24)</f>
        <v>316</v>
      </c>
      <c r="D25" s="35">
        <f>SUM(D6:D24)</f>
        <v>10606</v>
      </c>
      <c r="E25" s="35">
        <f>SUM(E6:E24)</f>
        <v>18866</v>
      </c>
      <c r="F25" s="22"/>
      <c r="G25" s="31">
        <v>1997</v>
      </c>
      <c r="H25" s="33">
        <v>504</v>
      </c>
      <c r="I25" s="33">
        <v>30</v>
      </c>
      <c r="J25" s="33">
        <v>580</v>
      </c>
      <c r="K25" s="33">
        <f t="shared" si="10"/>
        <v>1114</v>
      </c>
      <c r="L25" s="22"/>
      <c r="M25" s="29" t="s">
        <v>131</v>
      </c>
      <c r="N25" s="29">
        <v>0</v>
      </c>
      <c r="O25" s="29">
        <v>0</v>
      </c>
      <c r="P25" s="29">
        <v>5</v>
      </c>
      <c r="Q25" s="34">
        <f t="shared" si="13"/>
        <v>5</v>
      </c>
      <c r="R25" s="22"/>
      <c r="S25" s="39" t="s">
        <v>0</v>
      </c>
      <c r="T25" s="40">
        <f>SUM(T6:T23)+SUM(N6:N45)</f>
        <v>7944</v>
      </c>
      <c r="U25" s="40">
        <f>SUM(U6:U23)+SUM(O6:O45)</f>
        <v>316</v>
      </c>
      <c r="V25" s="40">
        <f>SUM(V6:V23)+SUM(P6:P45)</f>
        <v>10606</v>
      </c>
      <c r="W25" s="40">
        <f>SUM(W6:W23)+SUM(Q6:Q45)</f>
        <v>18866</v>
      </c>
      <c r="Y25" s="8" t="s">
        <v>13</v>
      </c>
      <c r="Z25" s="4"/>
      <c r="AA25" s="4"/>
      <c r="AB25" s="4"/>
      <c r="AC25" s="4"/>
      <c r="AD25" s="4"/>
      <c r="AE25" s="4"/>
      <c r="AF25" s="4"/>
      <c r="AG25" s="12" t="s">
        <v>55</v>
      </c>
      <c r="AH25" s="4"/>
      <c r="AI25" s="4"/>
      <c r="AJ25" s="4"/>
      <c r="AK25" s="4"/>
      <c r="AL25" s="4"/>
      <c r="AM25" s="4"/>
      <c r="AN25"/>
      <c r="AO25" s="91" t="s">
        <v>178</v>
      </c>
      <c r="AP25" s="91">
        <v>4</v>
      </c>
      <c r="AQ25" s="91">
        <v>0</v>
      </c>
      <c r="AR25" s="91">
        <v>4</v>
      </c>
      <c r="AS25" s="91">
        <f t="shared" si="1"/>
        <v>8</v>
      </c>
      <c r="AT25" s="92"/>
      <c r="AU25" s="91" t="s">
        <v>223</v>
      </c>
      <c r="AV25" s="91">
        <v>14</v>
      </c>
      <c r="AW25" s="91">
        <v>0</v>
      </c>
      <c r="AX25" s="91">
        <v>4</v>
      </c>
      <c r="AY25" s="91">
        <f t="shared" si="2"/>
        <v>18</v>
      </c>
      <c r="AZ25" s="92"/>
      <c r="BA25" s="91"/>
      <c r="BB25" s="91"/>
      <c r="BC25" s="91"/>
      <c r="BD25" s="91"/>
      <c r="BE25" s="91"/>
      <c r="BF25" s="93"/>
      <c r="BG25" s="94" t="s">
        <v>272</v>
      </c>
      <c r="BH25" s="95">
        <v>1</v>
      </c>
      <c r="BI25" s="96">
        <v>0</v>
      </c>
      <c r="BJ25" s="94">
        <v>10</v>
      </c>
      <c r="BK25" s="94">
        <f t="shared" si="4"/>
        <v>11</v>
      </c>
      <c r="BL25" s="93"/>
      <c r="BM25" s="94" t="s">
        <v>317</v>
      </c>
      <c r="BN25" s="95">
        <v>18</v>
      </c>
      <c r="BO25" s="96">
        <v>0</v>
      </c>
      <c r="BP25" s="94">
        <v>10</v>
      </c>
      <c r="BQ25" s="94">
        <f t="shared" si="5"/>
        <v>28</v>
      </c>
      <c r="BR25" s="93"/>
      <c r="BS25" s="94"/>
      <c r="BT25" s="95"/>
      <c r="BU25" s="96"/>
      <c r="BV25" s="94"/>
      <c r="BW25" s="94"/>
    </row>
    <row r="26" spans="6:75" ht="11.25" customHeight="1">
      <c r="F26" s="22"/>
      <c r="G26" s="31">
        <v>1998</v>
      </c>
      <c r="H26" s="33">
        <v>1348</v>
      </c>
      <c r="I26" s="33">
        <v>4</v>
      </c>
      <c r="J26" s="33">
        <v>147</v>
      </c>
      <c r="K26" s="33">
        <f t="shared" si="10"/>
        <v>1499</v>
      </c>
      <c r="L26" s="22"/>
      <c r="M26" s="29" t="s">
        <v>132</v>
      </c>
      <c r="N26" s="29">
        <v>21</v>
      </c>
      <c r="O26" s="29">
        <v>5</v>
      </c>
      <c r="P26" s="29">
        <v>94</v>
      </c>
      <c r="Q26" s="34">
        <f t="shared" si="13"/>
        <v>120</v>
      </c>
      <c r="R26" s="22"/>
      <c r="S26" s="43"/>
      <c r="T26" s="44"/>
      <c r="U26" s="45"/>
      <c r="V26" s="45"/>
      <c r="W26" s="36"/>
      <c r="Y26" s="9" t="s">
        <v>29</v>
      </c>
      <c r="Z26" s="111">
        <v>1</v>
      </c>
      <c r="AA26" s="111"/>
      <c r="AB26" s="111"/>
      <c r="AC26" s="111"/>
      <c r="AD26" s="111"/>
      <c r="AE26" s="111">
        <v>1</v>
      </c>
      <c r="AF26" s="3"/>
      <c r="AG26" s="9" t="s">
        <v>29</v>
      </c>
      <c r="AH26" s="117"/>
      <c r="AI26" s="117"/>
      <c r="AJ26" s="117"/>
      <c r="AK26" s="117"/>
      <c r="AL26" s="117"/>
      <c r="AM26" s="117"/>
      <c r="AN26"/>
      <c r="AO26" s="91" t="s">
        <v>179</v>
      </c>
      <c r="AP26" s="91">
        <v>12</v>
      </c>
      <c r="AQ26" s="91">
        <v>1</v>
      </c>
      <c r="AR26" s="91">
        <v>4</v>
      </c>
      <c r="AS26" s="91">
        <f t="shared" si="1"/>
        <v>17</v>
      </c>
      <c r="AT26" s="92"/>
      <c r="AU26" s="91" t="s">
        <v>224</v>
      </c>
      <c r="AV26" s="91">
        <v>54</v>
      </c>
      <c r="AW26" s="91">
        <v>3</v>
      </c>
      <c r="AX26" s="91">
        <v>52</v>
      </c>
      <c r="AY26" s="91">
        <f t="shared" si="2"/>
        <v>109</v>
      </c>
      <c r="AZ26" s="92"/>
      <c r="BA26" s="91"/>
      <c r="BB26" s="91"/>
      <c r="BC26" s="91"/>
      <c r="BD26" s="91"/>
      <c r="BE26" s="91"/>
      <c r="BF26" s="93"/>
      <c r="BG26" s="94" t="s">
        <v>273</v>
      </c>
      <c r="BH26" s="95">
        <v>0</v>
      </c>
      <c r="BI26" s="96">
        <v>0</v>
      </c>
      <c r="BJ26" s="94">
        <v>16</v>
      </c>
      <c r="BK26" s="94">
        <f t="shared" si="4"/>
        <v>16</v>
      </c>
      <c r="BL26" s="93"/>
      <c r="BM26" s="94" t="s">
        <v>318</v>
      </c>
      <c r="BN26" s="95">
        <v>0</v>
      </c>
      <c r="BO26" s="96">
        <v>0</v>
      </c>
      <c r="BP26" s="94">
        <v>1</v>
      </c>
      <c r="BQ26" s="94">
        <f t="shared" si="5"/>
        <v>1</v>
      </c>
      <c r="BR26" s="93"/>
      <c r="BS26" s="94"/>
      <c r="BT26" s="95"/>
      <c r="BU26" s="96"/>
      <c r="BV26" s="94"/>
      <c r="BW26" s="94"/>
    </row>
    <row r="27" spans="1:75" ht="11.25" customHeight="1">
      <c r="A27" s="69" t="s">
        <v>52</v>
      </c>
      <c r="B27" s="37"/>
      <c r="C27" s="37"/>
      <c r="D27" s="37"/>
      <c r="E27" s="38"/>
      <c r="F27" s="22"/>
      <c r="G27" s="31">
        <v>1999</v>
      </c>
      <c r="H27" s="33">
        <v>2294</v>
      </c>
      <c r="I27" s="33">
        <v>0</v>
      </c>
      <c r="J27" s="33">
        <v>7</v>
      </c>
      <c r="K27" s="33">
        <f t="shared" si="10"/>
        <v>2301</v>
      </c>
      <c r="L27" s="22"/>
      <c r="M27" s="29" t="s">
        <v>133</v>
      </c>
      <c r="N27" s="29">
        <v>28</v>
      </c>
      <c r="O27" s="29">
        <v>7</v>
      </c>
      <c r="P27" s="29">
        <v>91</v>
      </c>
      <c r="Q27" s="34">
        <f t="shared" si="13"/>
        <v>126</v>
      </c>
      <c r="R27" s="22"/>
      <c r="S27" s="68" t="s">
        <v>34</v>
      </c>
      <c r="T27" s="60"/>
      <c r="U27" s="60"/>
      <c r="V27" s="60"/>
      <c r="W27" s="60"/>
      <c r="Y27" s="9" t="s">
        <v>9</v>
      </c>
      <c r="Z27" s="111"/>
      <c r="AA27" s="111"/>
      <c r="AB27" s="111">
        <v>1</v>
      </c>
      <c r="AC27" s="111"/>
      <c r="AD27" s="111"/>
      <c r="AE27" s="111">
        <v>1</v>
      </c>
      <c r="AF27" s="4"/>
      <c r="AG27" s="9" t="s">
        <v>9</v>
      </c>
      <c r="AH27" s="117"/>
      <c r="AI27" s="117"/>
      <c r="AJ27" s="117"/>
      <c r="AK27" s="117"/>
      <c r="AL27" s="117"/>
      <c r="AM27" s="117"/>
      <c r="AN27"/>
      <c r="AO27" s="91" t="s">
        <v>180</v>
      </c>
      <c r="AP27" s="91">
        <v>2</v>
      </c>
      <c r="AQ27" s="91">
        <v>0</v>
      </c>
      <c r="AR27" s="91">
        <v>0</v>
      </c>
      <c r="AS27" s="91">
        <f t="shared" si="1"/>
        <v>2</v>
      </c>
      <c r="AT27" s="92"/>
      <c r="AU27" s="91" t="s">
        <v>225</v>
      </c>
      <c r="AV27" s="91">
        <v>1</v>
      </c>
      <c r="AW27" s="91">
        <v>0</v>
      </c>
      <c r="AX27" s="91">
        <v>0</v>
      </c>
      <c r="AY27" s="91">
        <f t="shared" si="2"/>
        <v>1</v>
      </c>
      <c r="AZ27" s="92"/>
      <c r="BA27" s="91"/>
      <c r="BB27" s="91"/>
      <c r="BC27" s="91"/>
      <c r="BD27" s="91"/>
      <c r="BE27" s="91"/>
      <c r="BF27" s="93"/>
      <c r="BG27" s="94" t="s">
        <v>274</v>
      </c>
      <c r="BH27" s="95">
        <v>0</v>
      </c>
      <c r="BI27" s="96">
        <v>0</v>
      </c>
      <c r="BJ27" s="94">
        <v>3</v>
      </c>
      <c r="BK27" s="94">
        <f t="shared" si="4"/>
        <v>3</v>
      </c>
      <c r="BL27" s="93"/>
      <c r="BM27" s="94" t="s">
        <v>319</v>
      </c>
      <c r="BN27" s="95">
        <v>0</v>
      </c>
      <c r="BO27" s="96">
        <v>0</v>
      </c>
      <c r="BP27" s="94">
        <v>2</v>
      </c>
      <c r="BQ27" s="94">
        <f t="shared" si="5"/>
        <v>2</v>
      </c>
      <c r="BR27" s="93"/>
      <c r="BS27" s="94"/>
      <c r="BT27" s="95"/>
      <c r="BU27" s="96"/>
      <c r="BV27" s="94"/>
      <c r="BW27" s="94"/>
    </row>
    <row r="28" spans="1:75" ht="11.25" customHeight="1">
      <c r="A28" s="37"/>
      <c r="B28" s="41" t="s">
        <v>1</v>
      </c>
      <c r="C28" s="41" t="s">
        <v>2</v>
      </c>
      <c r="D28" s="41" t="s">
        <v>3</v>
      </c>
      <c r="E28" s="38" t="s">
        <v>0</v>
      </c>
      <c r="F28" s="22"/>
      <c r="G28" s="31">
        <v>2000</v>
      </c>
      <c r="H28" s="33">
        <v>2121</v>
      </c>
      <c r="I28" s="33">
        <v>0</v>
      </c>
      <c r="J28" s="33">
        <v>0</v>
      </c>
      <c r="K28" s="33">
        <f t="shared" si="10"/>
        <v>2121</v>
      </c>
      <c r="L28" s="22"/>
      <c r="M28" s="29" t="s">
        <v>134</v>
      </c>
      <c r="N28" s="29">
        <v>21</v>
      </c>
      <c r="O28" s="29">
        <v>11</v>
      </c>
      <c r="P28" s="29">
        <v>163</v>
      </c>
      <c r="Q28" s="34">
        <f t="shared" si="13"/>
        <v>195</v>
      </c>
      <c r="R28" s="22"/>
      <c r="S28" s="55"/>
      <c r="T28" s="56" t="s">
        <v>1</v>
      </c>
      <c r="U28" s="56" t="s">
        <v>2</v>
      </c>
      <c r="V28" s="56" t="s">
        <v>3</v>
      </c>
      <c r="W28" s="57" t="s">
        <v>0</v>
      </c>
      <c r="Y28" s="100" t="s">
        <v>49</v>
      </c>
      <c r="Z28" s="111"/>
      <c r="AA28" s="111"/>
      <c r="AB28" s="111"/>
      <c r="AC28" s="111"/>
      <c r="AD28" s="111"/>
      <c r="AE28" s="111"/>
      <c r="AF28" s="3"/>
      <c r="AG28" s="100" t="s">
        <v>49</v>
      </c>
      <c r="AH28" s="117"/>
      <c r="AI28" s="117"/>
      <c r="AJ28" s="117"/>
      <c r="AK28" s="117"/>
      <c r="AL28" s="117"/>
      <c r="AM28" s="117"/>
      <c r="AN28"/>
      <c r="AO28" s="91" t="s">
        <v>181</v>
      </c>
      <c r="AP28" s="91">
        <v>7</v>
      </c>
      <c r="AQ28" s="91">
        <v>1</v>
      </c>
      <c r="AR28" s="91">
        <v>2</v>
      </c>
      <c r="AS28" s="91">
        <f t="shared" si="1"/>
        <v>10</v>
      </c>
      <c r="AT28" s="92"/>
      <c r="AU28" s="91" t="s">
        <v>226</v>
      </c>
      <c r="AV28" s="91">
        <v>12</v>
      </c>
      <c r="AW28" s="91">
        <v>0</v>
      </c>
      <c r="AX28" s="91">
        <v>13</v>
      </c>
      <c r="AY28" s="91">
        <f t="shared" si="2"/>
        <v>25</v>
      </c>
      <c r="AZ28" s="92"/>
      <c r="BA28" s="91"/>
      <c r="BB28" s="91"/>
      <c r="BC28" s="91"/>
      <c r="BD28" s="91"/>
      <c r="BE28" s="91"/>
      <c r="BF28" s="93"/>
      <c r="BG28" s="94" t="s">
        <v>275</v>
      </c>
      <c r="BH28" s="95">
        <v>0</v>
      </c>
      <c r="BI28" s="96">
        <v>0</v>
      </c>
      <c r="BJ28" s="94">
        <v>1</v>
      </c>
      <c r="BK28" s="94">
        <f t="shared" si="4"/>
        <v>1</v>
      </c>
      <c r="BL28" s="93"/>
      <c r="BM28" s="94" t="s">
        <v>320</v>
      </c>
      <c r="BN28" s="95">
        <v>14</v>
      </c>
      <c r="BO28" s="96">
        <v>0</v>
      </c>
      <c r="BP28" s="94">
        <v>6</v>
      </c>
      <c r="BQ28" s="94">
        <f t="shared" si="5"/>
        <v>20</v>
      </c>
      <c r="BR28" s="93"/>
      <c r="BS28" s="94"/>
      <c r="BT28" s="95"/>
      <c r="BU28" s="96"/>
      <c r="BV28" s="94"/>
      <c r="BW28" s="94"/>
    </row>
    <row r="29" spans="1:75" ht="11.25" customHeight="1">
      <c r="A29" s="42" t="s">
        <v>88</v>
      </c>
      <c r="B29" s="42">
        <v>614</v>
      </c>
      <c r="C29" s="42">
        <v>11</v>
      </c>
      <c r="D29" s="42">
        <v>497</v>
      </c>
      <c r="E29" s="42">
        <f aca="true" t="shared" si="16" ref="E29:E37">SUM(B29:D29)</f>
        <v>1122</v>
      </c>
      <c r="F29" s="22"/>
      <c r="G29" s="31">
        <v>2001</v>
      </c>
      <c r="H29" s="33">
        <v>1189</v>
      </c>
      <c r="I29" s="33">
        <v>0</v>
      </c>
      <c r="J29" s="33">
        <v>0</v>
      </c>
      <c r="K29" s="33">
        <f t="shared" si="10"/>
        <v>1189</v>
      </c>
      <c r="L29" s="22"/>
      <c r="M29" s="29" t="s">
        <v>135</v>
      </c>
      <c r="N29" s="29">
        <v>13</v>
      </c>
      <c r="O29" s="29">
        <v>4</v>
      </c>
      <c r="P29" s="29">
        <v>91</v>
      </c>
      <c r="Q29" s="34">
        <f t="shared" si="13"/>
        <v>108</v>
      </c>
      <c r="R29" s="22"/>
      <c r="S29" s="55" t="s">
        <v>47</v>
      </c>
      <c r="T29" s="57">
        <v>4220</v>
      </c>
      <c r="U29" s="57">
        <v>117</v>
      </c>
      <c r="V29" s="57">
        <v>5942</v>
      </c>
      <c r="W29" s="60">
        <f>SUM(T29:V29)</f>
        <v>10279</v>
      </c>
      <c r="Y29" s="9" t="s">
        <v>10</v>
      </c>
      <c r="Z29" s="111">
        <v>4</v>
      </c>
      <c r="AA29" s="111">
        <v>25</v>
      </c>
      <c r="AB29" s="111">
        <v>23</v>
      </c>
      <c r="AC29" s="111">
        <v>34</v>
      </c>
      <c r="AD29" s="111"/>
      <c r="AE29" s="111">
        <v>86</v>
      </c>
      <c r="AF29" s="4"/>
      <c r="AG29" s="9" t="s">
        <v>10</v>
      </c>
      <c r="AH29" s="117">
        <v>1</v>
      </c>
      <c r="AI29" s="117">
        <v>13</v>
      </c>
      <c r="AJ29" s="117">
        <v>23</v>
      </c>
      <c r="AK29" s="117">
        <v>24</v>
      </c>
      <c r="AL29" s="117"/>
      <c r="AM29" s="117">
        <v>61</v>
      </c>
      <c r="AN29"/>
      <c r="AO29" s="91" t="s">
        <v>182</v>
      </c>
      <c r="AP29" s="91">
        <v>3</v>
      </c>
      <c r="AQ29" s="91">
        <v>0</v>
      </c>
      <c r="AR29" s="91">
        <v>3</v>
      </c>
      <c r="AS29" s="91">
        <f t="shared" si="1"/>
        <v>6</v>
      </c>
      <c r="AT29" s="92"/>
      <c r="AU29" s="91" t="s">
        <v>227</v>
      </c>
      <c r="AV29" s="91">
        <v>3</v>
      </c>
      <c r="AW29" s="91">
        <v>0</v>
      </c>
      <c r="AX29" s="91">
        <v>0</v>
      </c>
      <c r="AY29" s="91">
        <f t="shared" si="2"/>
        <v>3</v>
      </c>
      <c r="AZ29" s="92"/>
      <c r="BA29" s="91"/>
      <c r="BB29" s="91"/>
      <c r="BC29" s="91"/>
      <c r="BD29" s="91"/>
      <c r="BE29" s="91"/>
      <c r="BF29" s="93"/>
      <c r="BG29" s="94" t="s">
        <v>276</v>
      </c>
      <c r="BH29" s="95">
        <v>0</v>
      </c>
      <c r="BI29" s="96">
        <v>0</v>
      </c>
      <c r="BJ29" s="94">
        <v>1</v>
      </c>
      <c r="BK29" s="94">
        <f t="shared" si="4"/>
        <v>1</v>
      </c>
      <c r="BL29" s="93"/>
      <c r="BM29" s="94" t="s">
        <v>321</v>
      </c>
      <c r="BN29" s="95">
        <v>1</v>
      </c>
      <c r="BO29" s="96">
        <v>0</v>
      </c>
      <c r="BP29" s="94">
        <v>2</v>
      </c>
      <c r="BQ29" s="94">
        <f t="shared" si="5"/>
        <v>3</v>
      </c>
      <c r="BR29" s="93"/>
      <c r="BS29" s="94"/>
      <c r="BT29" s="95"/>
      <c r="BU29" s="96"/>
      <c r="BV29" s="94"/>
      <c r="BW29" s="94"/>
    </row>
    <row r="30" spans="1:75" ht="11.25" customHeight="1">
      <c r="A30" s="42" t="s">
        <v>89</v>
      </c>
      <c r="B30" s="42">
        <v>1473</v>
      </c>
      <c r="C30" s="42">
        <v>47</v>
      </c>
      <c r="D30" s="42">
        <v>1119</v>
      </c>
      <c r="E30" s="42">
        <f t="shared" si="16"/>
        <v>2639</v>
      </c>
      <c r="F30" s="22"/>
      <c r="G30" s="31">
        <v>2002</v>
      </c>
      <c r="H30" s="33">
        <v>76</v>
      </c>
      <c r="I30" s="33">
        <v>0</v>
      </c>
      <c r="J30" s="33">
        <v>0</v>
      </c>
      <c r="K30" s="33">
        <f>H30+I30+J30</f>
        <v>76</v>
      </c>
      <c r="L30" s="22"/>
      <c r="M30" s="29" t="s">
        <v>136</v>
      </c>
      <c r="N30" s="29">
        <v>1</v>
      </c>
      <c r="O30" s="29">
        <v>0</v>
      </c>
      <c r="P30" s="29">
        <v>6</v>
      </c>
      <c r="Q30" s="34">
        <f t="shared" si="13"/>
        <v>7</v>
      </c>
      <c r="R30" s="22"/>
      <c r="S30" s="55" t="s">
        <v>48</v>
      </c>
      <c r="T30" s="57">
        <v>3720</v>
      </c>
      <c r="U30" s="57">
        <v>199</v>
      </c>
      <c r="V30" s="57">
        <v>4645</v>
      </c>
      <c r="W30" s="60">
        <f>SUM(T30:V30)</f>
        <v>8564</v>
      </c>
      <c r="Y30" s="10" t="s">
        <v>0</v>
      </c>
      <c r="Z30" s="11">
        <f aca="true" t="shared" si="17" ref="Z30:AE30">SUM(Z26:Z29)</f>
        <v>5</v>
      </c>
      <c r="AA30" s="11">
        <f t="shared" si="17"/>
        <v>25</v>
      </c>
      <c r="AB30" s="11">
        <f t="shared" si="17"/>
        <v>24</v>
      </c>
      <c r="AC30" s="11">
        <f t="shared" si="17"/>
        <v>34</v>
      </c>
      <c r="AD30" s="11">
        <f t="shared" si="17"/>
        <v>0</v>
      </c>
      <c r="AE30" s="11">
        <f t="shared" si="17"/>
        <v>88</v>
      </c>
      <c r="AF30" s="4"/>
      <c r="AG30" s="10" t="s">
        <v>0</v>
      </c>
      <c r="AH30" s="11">
        <f aca="true" t="shared" si="18" ref="AH30:AM30">SUM(AH26:AH29)</f>
        <v>1</v>
      </c>
      <c r="AI30" s="11">
        <f t="shared" si="18"/>
        <v>13</v>
      </c>
      <c r="AJ30" s="11">
        <f t="shared" si="18"/>
        <v>23</v>
      </c>
      <c r="AK30" s="11">
        <f t="shared" si="18"/>
        <v>24</v>
      </c>
      <c r="AL30" s="11">
        <f t="shared" si="18"/>
        <v>0</v>
      </c>
      <c r="AM30" s="11">
        <f t="shared" si="18"/>
        <v>61</v>
      </c>
      <c r="AN30"/>
      <c r="AO30" s="91" t="s">
        <v>183</v>
      </c>
      <c r="AP30" s="91">
        <v>9</v>
      </c>
      <c r="AQ30" s="91">
        <v>0</v>
      </c>
      <c r="AR30" s="91">
        <v>3</v>
      </c>
      <c r="AS30" s="91">
        <f t="shared" si="1"/>
        <v>12</v>
      </c>
      <c r="AT30" s="92"/>
      <c r="AU30" s="91" t="s">
        <v>228</v>
      </c>
      <c r="AV30" s="91">
        <v>1</v>
      </c>
      <c r="AW30" s="91">
        <v>0</v>
      </c>
      <c r="AX30" s="91">
        <v>1</v>
      </c>
      <c r="AY30" s="91">
        <f t="shared" si="2"/>
        <v>2</v>
      </c>
      <c r="AZ30" s="92"/>
      <c r="BA30" s="91"/>
      <c r="BB30" s="91"/>
      <c r="BC30" s="91"/>
      <c r="BD30" s="91"/>
      <c r="BE30" s="91"/>
      <c r="BF30" s="93"/>
      <c r="BG30" s="94" t="s">
        <v>277</v>
      </c>
      <c r="BH30" s="95">
        <v>1</v>
      </c>
      <c r="BI30" s="96">
        <v>1</v>
      </c>
      <c r="BJ30" s="94">
        <v>9</v>
      </c>
      <c r="BK30" s="94">
        <f t="shared" si="4"/>
        <v>11</v>
      </c>
      <c r="BL30" s="93"/>
      <c r="BM30" s="94" t="s">
        <v>322</v>
      </c>
      <c r="BN30" s="95">
        <v>119</v>
      </c>
      <c r="BO30" s="96">
        <v>7</v>
      </c>
      <c r="BP30" s="94">
        <v>184</v>
      </c>
      <c r="BQ30" s="94">
        <f t="shared" si="5"/>
        <v>310</v>
      </c>
      <c r="BR30" s="93"/>
      <c r="BS30" s="94"/>
      <c r="BT30" s="95"/>
      <c r="BU30" s="96"/>
      <c r="BV30" s="94"/>
      <c r="BW30" s="94"/>
    </row>
    <row r="31" spans="1:75" ht="11.25" customHeight="1">
      <c r="A31" s="42" t="s">
        <v>90</v>
      </c>
      <c r="B31" s="42">
        <v>805</v>
      </c>
      <c r="C31" s="42">
        <v>24</v>
      </c>
      <c r="D31" s="42">
        <v>715</v>
      </c>
      <c r="E31" s="42">
        <f t="shared" si="16"/>
        <v>1544</v>
      </c>
      <c r="F31" s="22"/>
      <c r="G31" s="31">
        <v>2003</v>
      </c>
      <c r="H31" s="33">
        <v>28</v>
      </c>
      <c r="I31" s="33">
        <v>0</v>
      </c>
      <c r="J31" s="33">
        <v>0</v>
      </c>
      <c r="K31" s="33">
        <f>H31+I31+J31</f>
        <v>28</v>
      </c>
      <c r="L31" s="22"/>
      <c r="M31" s="29" t="s">
        <v>137</v>
      </c>
      <c r="N31" s="29">
        <v>24</v>
      </c>
      <c r="O31" s="29">
        <v>2</v>
      </c>
      <c r="P31" s="29">
        <v>87</v>
      </c>
      <c r="Q31" s="34">
        <f t="shared" si="13"/>
        <v>113</v>
      </c>
      <c r="R31" s="22"/>
      <c r="S31" s="55" t="s">
        <v>46</v>
      </c>
      <c r="T31" s="57">
        <v>4</v>
      </c>
      <c r="U31" s="57">
        <v>0</v>
      </c>
      <c r="V31" s="98">
        <v>19</v>
      </c>
      <c r="W31" s="60">
        <f>SUM(T31:V31)</f>
        <v>23</v>
      </c>
      <c r="Y31" s="9"/>
      <c r="Z31" s="4"/>
      <c r="AA31" s="4"/>
      <c r="AB31" s="4"/>
      <c r="AC31" s="4"/>
      <c r="AD31" s="4"/>
      <c r="AE31" s="4"/>
      <c r="AF31" s="4"/>
      <c r="AG31" s="9"/>
      <c r="AH31" s="4"/>
      <c r="AI31" s="4"/>
      <c r="AJ31" s="4"/>
      <c r="AK31" s="4"/>
      <c r="AL31" s="4"/>
      <c r="AM31" s="4"/>
      <c r="AN31"/>
      <c r="AO31" s="91" t="s">
        <v>184</v>
      </c>
      <c r="AP31" s="91">
        <v>1</v>
      </c>
      <c r="AQ31" s="91">
        <v>0</v>
      </c>
      <c r="AR31" s="91">
        <v>0</v>
      </c>
      <c r="AS31" s="91">
        <f t="shared" si="1"/>
        <v>1</v>
      </c>
      <c r="AT31" s="92"/>
      <c r="AU31" s="91" t="s">
        <v>229</v>
      </c>
      <c r="AV31" s="91">
        <v>0</v>
      </c>
      <c r="AW31" s="91">
        <v>0</v>
      </c>
      <c r="AX31" s="91">
        <v>1</v>
      </c>
      <c r="AY31" s="91">
        <f t="shared" si="2"/>
        <v>1</v>
      </c>
      <c r="AZ31" s="92"/>
      <c r="BA31" s="91"/>
      <c r="BB31" s="91"/>
      <c r="BC31" s="91"/>
      <c r="BD31" s="91"/>
      <c r="BE31" s="91"/>
      <c r="BF31" s="93"/>
      <c r="BG31" s="94" t="s">
        <v>278</v>
      </c>
      <c r="BH31" s="95">
        <v>3</v>
      </c>
      <c r="BI31" s="96">
        <v>0</v>
      </c>
      <c r="BJ31" s="94">
        <v>6</v>
      </c>
      <c r="BK31" s="94">
        <f t="shared" si="4"/>
        <v>9</v>
      </c>
      <c r="BL31" s="93"/>
      <c r="BM31" s="94" t="s">
        <v>323</v>
      </c>
      <c r="BN31" s="95">
        <v>2</v>
      </c>
      <c r="BO31" s="96">
        <v>0</v>
      </c>
      <c r="BP31" s="94">
        <v>15</v>
      </c>
      <c r="BQ31" s="94">
        <f t="shared" si="5"/>
        <v>17</v>
      </c>
      <c r="BR31" s="93"/>
      <c r="BS31" s="94"/>
      <c r="BT31" s="95"/>
      <c r="BU31" s="96"/>
      <c r="BV31" s="94"/>
      <c r="BW31" s="94"/>
    </row>
    <row r="32" spans="1:75" ht="11.25" customHeight="1">
      <c r="A32" s="42" t="s">
        <v>91</v>
      </c>
      <c r="B32" s="42">
        <v>287</v>
      </c>
      <c r="C32" s="42">
        <v>17</v>
      </c>
      <c r="D32" s="42">
        <v>202</v>
      </c>
      <c r="E32" s="42">
        <f t="shared" si="16"/>
        <v>506</v>
      </c>
      <c r="F32" s="22"/>
      <c r="G32" s="31">
        <v>2004</v>
      </c>
      <c r="H32" s="33">
        <v>15</v>
      </c>
      <c r="I32" s="33">
        <v>0</v>
      </c>
      <c r="J32" s="33">
        <v>0</v>
      </c>
      <c r="K32" s="33">
        <f>H32+I32+J32</f>
        <v>15</v>
      </c>
      <c r="L32" s="22"/>
      <c r="M32" s="29" t="s">
        <v>138</v>
      </c>
      <c r="N32" s="29">
        <v>1</v>
      </c>
      <c r="O32" s="29">
        <v>1</v>
      </c>
      <c r="P32" s="29">
        <v>3</v>
      </c>
      <c r="Q32" s="34">
        <f t="shared" si="13"/>
        <v>5</v>
      </c>
      <c r="R32" s="22"/>
      <c r="S32" s="55" t="s">
        <v>0</v>
      </c>
      <c r="T32" s="60">
        <f>SUM(T29:T31)</f>
        <v>7944</v>
      </c>
      <c r="U32" s="60">
        <f>SUM(U29:U31)</f>
        <v>316</v>
      </c>
      <c r="V32" s="60">
        <f>SUM(V29:V31)</f>
        <v>10606</v>
      </c>
      <c r="W32" s="60">
        <f>SUM(W29:W31)</f>
        <v>18866</v>
      </c>
      <c r="Y32" s="8" t="s">
        <v>14</v>
      </c>
      <c r="Z32" s="4"/>
      <c r="AA32" s="4"/>
      <c r="AB32" s="4"/>
      <c r="AC32" s="4"/>
      <c r="AD32" s="4"/>
      <c r="AE32" s="4"/>
      <c r="AF32" s="4"/>
      <c r="AG32" s="12" t="s">
        <v>30</v>
      </c>
      <c r="AH32" s="13"/>
      <c r="AI32" s="13"/>
      <c r="AJ32" s="13"/>
      <c r="AK32" s="13"/>
      <c r="AL32" s="13"/>
      <c r="AM32" s="13"/>
      <c r="AN32"/>
      <c r="AO32" s="91" t="s">
        <v>185</v>
      </c>
      <c r="AP32" s="91">
        <v>3</v>
      </c>
      <c r="AQ32" s="91">
        <v>0</v>
      </c>
      <c r="AR32" s="91">
        <v>0</v>
      </c>
      <c r="AS32" s="91">
        <f t="shared" si="1"/>
        <v>3</v>
      </c>
      <c r="AT32" s="92"/>
      <c r="AU32" s="91" t="s">
        <v>230</v>
      </c>
      <c r="AV32" s="91">
        <v>2</v>
      </c>
      <c r="AW32" s="91">
        <v>0</v>
      </c>
      <c r="AX32" s="91">
        <v>2</v>
      </c>
      <c r="AY32" s="91">
        <f t="shared" si="2"/>
        <v>4</v>
      </c>
      <c r="AZ32" s="92"/>
      <c r="BA32" s="91"/>
      <c r="BB32" s="91"/>
      <c r="BC32" s="91"/>
      <c r="BD32" s="91"/>
      <c r="BE32" s="91"/>
      <c r="BF32" s="93"/>
      <c r="BG32" s="94" t="s">
        <v>279</v>
      </c>
      <c r="BH32" s="95">
        <v>0</v>
      </c>
      <c r="BI32" s="96">
        <v>0</v>
      </c>
      <c r="BJ32" s="94">
        <v>3</v>
      </c>
      <c r="BK32" s="94">
        <f t="shared" si="4"/>
        <v>3</v>
      </c>
      <c r="BL32" s="93"/>
      <c r="BM32" s="94" t="s">
        <v>324</v>
      </c>
      <c r="BN32" s="95">
        <v>0</v>
      </c>
      <c r="BO32" s="96">
        <v>0</v>
      </c>
      <c r="BP32" s="94">
        <v>10</v>
      </c>
      <c r="BQ32" s="94">
        <f t="shared" si="5"/>
        <v>10</v>
      </c>
      <c r="BR32" s="93"/>
      <c r="BS32" s="94"/>
      <c r="BT32" s="95"/>
      <c r="BU32" s="96"/>
      <c r="BV32" s="94"/>
      <c r="BW32" s="94"/>
    </row>
    <row r="33" spans="1:75" ht="11.25" customHeight="1">
      <c r="A33" s="42" t="s">
        <v>92</v>
      </c>
      <c r="B33" s="42">
        <v>0</v>
      </c>
      <c r="C33" s="42">
        <v>1</v>
      </c>
      <c r="D33" s="42">
        <v>5</v>
      </c>
      <c r="E33" s="42">
        <f t="shared" si="16"/>
        <v>6</v>
      </c>
      <c r="F33" s="22"/>
      <c r="G33" s="31">
        <v>2005</v>
      </c>
      <c r="H33" s="33">
        <v>10</v>
      </c>
      <c r="I33" s="33">
        <v>0</v>
      </c>
      <c r="J33" s="33">
        <v>0</v>
      </c>
      <c r="K33" s="33">
        <f>H33+I33+J33</f>
        <v>10</v>
      </c>
      <c r="L33" s="22"/>
      <c r="M33" s="29" t="s">
        <v>139</v>
      </c>
      <c r="N33" s="29">
        <v>3</v>
      </c>
      <c r="O33" s="29">
        <v>1</v>
      </c>
      <c r="P33" s="29">
        <v>19</v>
      </c>
      <c r="Q33" s="34">
        <f t="shared" si="13"/>
        <v>23</v>
      </c>
      <c r="R33" s="22"/>
      <c r="Y33" s="9" t="s">
        <v>29</v>
      </c>
      <c r="Z33" s="114">
        <v>16</v>
      </c>
      <c r="AA33" s="114"/>
      <c r="AB33" s="114"/>
      <c r="AC33" s="114"/>
      <c r="AD33" s="114"/>
      <c r="AE33" s="114">
        <v>16</v>
      </c>
      <c r="AF33" s="3"/>
      <c r="AG33" s="14" t="s">
        <v>29</v>
      </c>
      <c r="AH33" s="13">
        <f aca="true" t="shared" si="19" ref="AH33:AM36">Z5+Z12+Z19+Z26+Z33+Z40+Z47+Z54+AH5+AH12+AH19+AH26</f>
        <v>59</v>
      </c>
      <c r="AI33" s="13">
        <f t="shared" si="19"/>
        <v>3</v>
      </c>
      <c r="AJ33" s="13">
        <f t="shared" si="19"/>
        <v>0</v>
      </c>
      <c r="AK33" s="13">
        <f t="shared" si="19"/>
        <v>0</v>
      </c>
      <c r="AL33" s="13">
        <f t="shared" si="19"/>
        <v>0</v>
      </c>
      <c r="AM33" s="13">
        <f t="shared" si="19"/>
        <v>62</v>
      </c>
      <c r="AN33"/>
      <c r="AO33" s="91" t="s">
        <v>186</v>
      </c>
      <c r="AP33" s="91">
        <v>13</v>
      </c>
      <c r="AQ33" s="91">
        <v>0</v>
      </c>
      <c r="AR33" s="91">
        <v>6</v>
      </c>
      <c r="AS33" s="91">
        <f t="shared" si="1"/>
        <v>19</v>
      </c>
      <c r="AT33" s="92"/>
      <c r="AU33" s="91" t="s">
        <v>231</v>
      </c>
      <c r="AV33" s="91">
        <v>0</v>
      </c>
      <c r="AW33" s="91">
        <v>0</v>
      </c>
      <c r="AX33" s="91">
        <v>3</v>
      </c>
      <c r="AY33" s="91">
        <f t="shared" si="2"/>
        <v>3</v>
      </c>
      <c r="AZ33" s="92"/>
      <c r="BA33" s="91"/>
      <c r="BB33" s="91"/>
      <c r="BC33" s="91"/>
      <c r="BD33" s="91"/>
      <c r="BE33" s="91"/>
      <c r="BF33" s="93"/>
      <c r="BG33" s="94" t="s">
        <v>280</v>
      </c>
      <c r="BH33" s="95">
        <v>0</v>
      </c>
      <c r="BI33" s="96">
        <v>0</v>
      </c>
      <c r="BJ33" s="94">
        <v>16</v>
      </c>
      <c r="BK33" s="94">
        <f t="shared" si="4"/>
        <v>16</v>
      </c>
      <c r="BL33" s="93"/>
      <c r="BM33" s="94" t="s">
        <v>325</v>
      </c>
      <c r="BN33" s="95">
        <v>0</v>
      </c>
      <c r="BO33" s="96">
        <v>0</v>
      </c>
      <c r="BP33" s="94">
        <v>1</v>
      </c>
      <c r="BQ33" s="94">
        <f t="shared" si="5"/>
        <v>1</v>
      </c>
      <c r="BR33" s="93"/>
      <c r="BS33" s="94"/>
      <c r="BT33" s="95"/>
      <c r="BU33" s="96"/>
      <c r="BV33" s="94"/>
      <c r="BW33" s="94"/>
    </row>
    <row r="34" spans="1:75" ht="11.25" customHeight="1">
      <c r="A34" s="42" t="s">
        <v>93</v>
      </c>
      <c r="B34" s="42">
        <v>4</v>
      </c>
      <c r="C34" s="42">
        <v>0</v>
      </c>
      <c r="D34" s="42">
        <v>6</v>
      </c>
      <c r="E34" s="42">
        <f t="shared" si="16"/>
        <v>10</v>
      </c>
      <c r="F34" s="22"/>
      <c r="G34" s="31">
        <v>2006</v>
      </c>
      <c r="H34" s="33">
        <v>1</v>
      </c>
      <c r="I34" s="33">
        <v>0</v>
      </c>
      <c r="J34" s="33">
        <v>0</v>
      </c>
      <c r="K34" s="33">
        <f>H34+I34+J34</f>
        <v>1</v>
      </c>
      <c r="L34" s="22"/>
      <c r="M34" s="29" t="s">
        <v>140</v>
      </c>
      <c r="N34" s="29">
        <v>4</v>
      </c>
      <c r="O34" s="29">
        <v>0</v>
      </c>
      <c r="P34" s="29">
        <v>22</v>
      </c>
      <c r="Q34" s="34">
        <f t="shared" si="13"/>
        <v>26</v>
      </c>
      <c r="R34" s="22"/>
      <c r="S34" s="65" t="s">
        <v>32</v>
      </c>
      <c r="T34" s="46"/>
      <c r="U34" s="46"/>
      <c r="V34" s="46"/>
      <c r="W34" s="46"/>
      <c r="Y34" s="9" t="s">
        <v>9</v>
      </c>
      <c r="Z34" s="114">
        <v>7</v>
      </c>
      <c r="AA34" s="114"/>
      <c r="AB34" s="114">
        <v>15</v>
      </c>
      <c r="AC34" s="114">
        <v>3</v>
      </c>
      <c r="AD34" s="114"/>
      <c r="AE34" s="114">
        <v>25</v>
      </c>
      <c r="AF34" s="3"/>
      <c r="AG34" s="14" t="s">
        <v>9</v>
      </c>
      <c r="AH34" s="13">
        <f t="shared" si="19"/>
        <v>19</v>
      </c>
      <c r="AI34" s="13">
        <f t="shared" si="19"/>
        <v>16</v>
      </c>
      <c r="AJ34" s="13">
        <f t="shared" si="19"/>
        <v>32</v>
      </c>
      <c r="AK34" s="13">
        <f t="shared" si="19"/>
        <v>5</v>
      </c>
      <c r="AL34" s="13">
        <f t="shared" si="19"/>
        <v>0</v>
      </c>
      <c r="AM34" s="13">
        <f t="shared" si="19"/>
        <v>72</v>
      </c>
      <c r="AN34"/>
      <c r="AO34" s="91" t="s">
        <v>187</v>
      </c>
      <c r="AP34" s="91">
        <v>1</v>
      </c>
      <c r="AQ34" s="91">
        <v>0</v>
      </c>
      <c r="AR34" s="91">
        <v>0</v>
      </c>
      <c r="AS34" s="91">
        <f t="shared" si="1"/>
        <v>1</v>
      </c>
      <c r="AT34" s="92"/>
      <c r="AU34" s="91" t="s">
        <v>232</v>
      </c>
      <c r="AV34" s="91">
        <v>14</v>
      </c>
      <c r="AW34" s="91">
        <v>0</v>
      </c>
      <c r="AX34" s="91">
        <v>7</v>
      </c>
      <c r="AY34" s="91">
        <f t="shared" si="2"/>
        <v>21</v>
      </c>
      <c r="AZ34" s="92"/>
      <c r="BA34" s="91"/>
      <c r="BB34" s="91"/>
      <c r="BC34" s="91"/>
      <c r="BD34" s="91"/>
      <c r="BE34" s="91"/>
      <c r="BF34" s="93"/>
      <c r="BG34" s="94" t="s">
        <v>281</v>
      </c>
      <c r="BH34" s="95">
        <v>0</v>
      </c>
      <c r="BI34" s="96">
        <v>0</v>
      </c>
      <c r="BJ34" s="94">
        <v>5</v>
      </c>
      <c r="BK34" s="94">
        <f t="shared" si="4"/>
        <v>5</v>
      </c>
      <c r="BL34" s="93"/>
      <c r="BM34" s="94" t="s">
        <v>326</v>
      </c>
      <c r="BN34" s="95">
        <v>28</v>
      </c>
      <c r="BO34" s="96">
        <v>0</v>
      </c>
      <c r="BP34" s="94">
        <v>94</v>
      </c>
      <c r="BQ34" s="94">
        <f t="shared" si="5"/>
        <v>122</v>
      </c>
      <c r="BR34" s="93"/>
      <c r="BS34" s="94"/>
      <c r="BT34" s="95"/>
      <c r="BU34" s="96"/>
      <c r="BV34" s="94"/>
      <c r="BW34" s="94"/>
    </row>
    <row r="35" spans="1:75" ht="11.25" customHeight="1">
      <c r="A35" s="42" t="s">
        <v>94</v>
      </c>
      <c r="B35" s="42">
        <v>3147</v>
      </c>
      <c r="C35" s="42">
        <v>184</v>
      </c>
      <c r="D35" s="42">
        <v>4316</v>
      </c>
      <c r="E35" s="42">
        <f t="shared" si="16"/>
        <v>7647</v>
      </c>
      <c r="F35" s="22"/>
      <c r="G35" s="28" t="s">
        <v>0</v>
      </c>
      <c r="H35" s="33">
        <f>SUM(H6:H34)</f>
        <v>7944</v>
      </c>
      <c r="I35" s="33">
        <f>SUM(I6:I34)</f>
        <v>316</v>
      </c>
      <c r="J35" s="33">
        <f>SUM(J6:J34)</f>
        <v>10606</v>
      </c>
      <c r="K35" s="33">
        <f>SUM(K6:K34)</f>
        <v>18866</v>
      </c>
      <c r="L35" s="22"/>
      <c r="M35" s="29" t="s">
        <v>141</v>
      </c>
      <c r="N35" s="29">
        <v>1</v>
      </c>
      <c r="O35" s="29">
        <v>2</v>
      </c>
      <c r="P35" s="29">
        <v>10</v>
      </c>
      <c r="Q35" s="34">
        <f t="shared" si="13"/>
        <v>13</v>
      </c>
      <c r="R35" s="22"/>
      <c r="S35" s="46"/>
      <c r="T35" s="47" t="s">
        <v>1</v>
      </c>
      <c r="U35" s="47" t="s">
        <v>2</v>
      </c>
      <c r="V35" s="47" t="s">
        <v>3</v>
      </c>
      <c r="W35" s="47" t="s">
        <v>0</v>
      </c>
      <c r="Y35" s="100" t="s">
        <v>49</v>
      </c>
      <c r="Z35" s="114"/>
      <c r="AA35" s="114"/>
      <c r="AB35" s="114">
        <v>3</v>
      </c>
      <c r="AC35" s="114">
        <v>5</v>
      </c>
      <c r="AD35" s="114"/>
      <c r="AE35" s="114">
        <v>8</v>
      </c>
      <c r="AF35" s="3"/>
      <c r="AG35" s="14" t="s">
        <v>49</v>
      </c>
      <c r="AH35" s="13">
        <f t="shared" si="19"/>
        <v>1</v>
      </c>
      <c r="AI35" s="13">
        <f t="shared" si="19"/>
        <v>3</v>
      </c>
      <c r="AJ35" s="13">
        <f t="shared" si="19"/>
        <v>10</v>
      </c>
      <c r="AK35" s="13">
        <f t="shared" si="19"/>
        <v>39</v>
      </c>
      <c r="AL35" s="13">
        <f t="shared" si="19"/>
        <v>0</v>
      </c>
      <c r="AM35" s="13">
        <f t="shared" si="19"/>
        <v>53</v>
      </c>
      <c r="AN35"/>
      <c r="AO35" s="91" t="s">
        <v>188</v>
      </c>
      <c r="AP35" s="91">
        <v>1</v>
      </c>
      <c r="AQ35" s="91">
        <v>0</v>
      </c>
      <c r="AR35" s="91">
        <v>2</v>
      </c>
      <c r="AS35" s="91">
        <f t="shared" si="1"/>
        <v>3</v>
      </c>
      <c r="AT35" s="92"/>
      <c r="AU35" s="91" t="s">
        <v>233</v>
      </c>
      <c r="AV35" s="91">
        <v>38</v>
      </c>
      <c r="AW35" s="91">
        <v>1</v>
      </c>
      <c r="AX35" s="91">
        <v>20</v>
      </c>
      <c r="AY35" s="91">
        <f t="shared" si="2"/>
        <v>59</v>
      </c>
      <c r="AZ35" s="92"/>
      <c r="BA35" s="91"/>
      <c r="BB35" s="91"/>
      <c r="BC35" s="91"/>
      <c r="BD35" s="91"/>
      <c r="BE35" s="91"/>
      <c r="BF35" s="93"/>
      <c r="BG35" s="94" t="s">
        <v>282</v>
      </c>
      <c r="BH35" s="95">
        <v>0</v>
      </c>
      <c r="BI35" s="96">
        <v>0</v>
      </c>
      <c r="BJ35" s="94">
        <v>1</v>
      </c>
      <c r="BK35" s="94">
        <f t="shared" si="4"/>
        <v>1</v>
      </c>
      <c r="BL35" s="93"/>
      <c r="BM35" s="94" t="s">
        <v>327</v>
      </c>
      <c r="BN35" s="95">
        <v>7</v>
      </c>
      <c r="BO35" s="96">
        <v>0</v>
      </c>
      <c r="BP35" s="94">
        <v>8</v>
      </c>
      <c r="BQ35" s="94">
        <f t="shared" si="5"/>
        <v>15</v>
      </c>
      <c r="BR35" s="93"/>
      <c r="BS35" s="94"/>
      <c r="BT35" s="95"/>
      <c r="BU35" s="96"/>
      <c r="BV35" s="94"/>
      <c r="BW35" s="94"/>
    </row>
    <row r="36" spans="1:75" ht="11.25" customHeight="1">
      <c r="A36" s="42" t="s">
        <v>95</v>
      </c>
      <c r="B36" s="42">
        <v>1415</v>
      </c>
      <c r="C36" s="42">
        <v>20</v>
      </c>
      <c r="D36" s="42">
        <v>2423</v>
      </c>
      <c r="E36" s="42">
        <f t="shared" si="16"/>
        <v>3858</v>
      </c>
      <c r="F36" s="22"/>
      <c r="G36" s="28" t="s">
        <v>43</v>
      </c>
      <c r="H36" s="97">
        <v>20.910141008</v>
      </c>
      <c r="I36" s="97">
        <v>26.36792036</v>
      </c>
      <c r="J36" s="97">
        <v>32.343347037</v>
      </c>
      <c r="K36" s="97">
        <v>27.429023729</v>
      </c>
      <c r="L36" s="22"/>
      <c r="M36" s="29" t="s">
        <v>142</v>
      </c>
      <c r="N36" s="29">
        <v>57</v>
      </c>
      <c r="O36" s="29">
        <v>3</v>
      </c>
      <c r="P36" s="29">
        <v>159</v>
      </c>
      <c r="Q36" s="34">
        <f t="shared" si="13"/>
        <v>219</v>
      </c>
      <c r="R36" s="22"/>
      <c r="S36" s="46" t="s">
        <v>152</v>
      </c>
      <c r="T36" s="46">
        <v>3728</v>
      </c>
      <c r="U36" s="46">
        <v>254</v>
      </c>
      <c r="V36" s="46">
        <v>5932</v>
      </c>
      <c r="W36" s="46">
        <f>SUM(T36:V36)</f>
        <v>9914</v>
      </c>
      <c r="Y36" s="9" t="s">
        <v>10</v>
      </c>
      <c r="Z36" s="114">
        <v>10</v>
      </c>
      <c r="AA36" s="114">
        <v>194</v>
      </c>
      <c r="AB36" s="114">
        <v>494</v>
      </c>
      <c r="AC36" s="114">
        <v>931</v>
      </c>
      <c r="AD36" s="114">
        <v>17</v>
      </c>
      <c r="AE36" s="114">
        <v>1646</v>
      </c>
      <c r="AF36" s="4"/>
      <c r="AG36" s="14" t="s">
        <v>10</v>
      </c>
      <c r="AH36" s="13">
        <f t="shared" si="19"/>
        <v>145</v>
      </c>
      <c r="AI36" s="13">
        <f t="shared" si="19"/>
        <v>1312</v>
      </c>
      <c r="AJ36" s="13">
        <f t="shared" si="19"/>
        <v>2410</v>
      </c>
      <c r="AK36" s="13">
        <f t="shared" si="19"/>
        <v>3566</v>
      </c>
      <c r="AL36" s="13">
        <f t="shared" si="19"/>
        <v>324</v>
      </c>
      <c r="AM36" s="13">
        <f t="shared" si="19"/>
        <v>7757</v>
      </c>
      <c r="AN36"/>
      <c r="AO36" s="91" t="s">
        <v>189</v>
      </c>
      <c r="AP36" s="91">
        <v>9</v>
      </c>
      <c r="AQ36" s="91">
        <v>0</v>
      </c>
      <c r="AR36" s="91">
        <v>3</v>
      </c>
      <c r="AS36" s="91">
        <f t="shared" si="1"/>
        <v>12</v>
      </c>
      <c r="AT36" s="92"/>
      <c r="AU36" s="91" t="s">
        <v>234</v>
      </c>
      <c r="AV36" s="91">
        <v>3</v>
      </c>
      <c r="AW36" s="91">
        <v>0</v>
      </c>
      <c r="AX36" s="91">
        <v>2</v>
      </c>
      <c r="AY36" s="91">
        <f t="shared" si="2"/>
        <v>5</v>
      </c>
      <c r="AZ36" s="92"/>
      <c r="BA36" s="91"/>
      <c r="BB36" s="91"/>
      <c r="BC36" s="91"/>
      <c r="BD36" s="91"/>
      <c r="BE36" s="91"/>
      <c r="BF36" s="93"/>
      <c r="BG36" s="94" t="s">
        <v>283</v>
      </c>
      <c r="BH36" s="95">
        <v>0</v>
      </c>
      <c r="BI36" s="96">
        <v>0</v>
      </c>
      <c r="BJ36" s="94">
        <v>4</v>
      </c>
      <c r="BK36" s="94">
        <f t="shared" si="4"/>
        <v>4</v>
      </c>
      <c r="BL36" s="93"/>
      <c r="BM36" s="94" t="s">
        <v>328</v>
      </c>
      <c r="BN36" s="95">
        <v>0</v>
      </c>
      <c r="BO36" s="96">
        <v>0</v>
      </c>
      <c r="BP36" s="94">
        <v>2</v>
      </c>
      <c r="BQ36" s="94">
        <f t="shared" si="5"/>
        <v>2</v>
      </c>
      <c r="BR36" s="93"/>
      <c r="BS36" s="94"/>
      <c r="BT36" s="95"/>
      <c r="BU36" s="96"/>
      <c r="BV36" s="94"/>
      <c r="BW36" s="94"/>
    </row>
    <row r="37" spans="1:75" ht="11.25" customHeight="1">
      <c r="A37" s="42" t="s">
        <v>46</v>
      </c>
      <c r="B37" s="42">
        <v>199</v>
      </c>
      <c r="C37" s="42">
        <v>12</v>
      </c>
      <c r="D37" s="42">
        <v>1323</v>
      </c>
      <c r="E37" s="42">
        <f t="shared" si="16"/>
        <v>1534</v>
      </c>
      <c r="F37" s="22"/>
      <c r="G37" s="22"/>
      <c r="H37" s="22"/>
      <c r="I37" s="22"/>
      <c r="J37" s="22"/>
      <c r="K37" s="22"/>
      <c r="L37" s="22"/>
      <c r="M37" s="29" t="s">
        <v>143</v>
      </c>
      <c r="N37" s="29">
        <v>2</v>
      </c>
      <c r="O37" s="29">
        <v>0</v>
      </c>
      <c r="P37" s="29">
        <v>22</v>
      </c>
      <c r="Q37" s="34">
        <f t="shared" si="13"/>
        <v>24</v>
      </c>
      <c r="R37" s="22"/>
      <c r="S37" s="46" t="s">
        <v>153</v>
      </c>
      <c r="T37" s="46">
        <v>4216</v>
      </c>
      <c r="U37" s="46">
        <v>62</v>
      </c>
      <c r="V37" s="46">
        <v>4674</v>
      </c>
      <c r="W37" s="46">
        <f>SUM(T37:V37)</f>
        <v>8952</v>
      </c>
      <c r="Y37" s="10" t="s">
        <v>0</v>
      </c>
      <c r="Z37" s="11">
        <f aca="true" t="shared" si="20" ref="Z37:AE37">SUM(Z33:Z36)</f>
        <v>33</v>
      </c>
      <c r="AA37" s="11">
        <f t="shared" si="20"/>
        <v>194</v>
      </c>
      <c r="AB37" s="11">
        <f t="shared" si="20"/>
        <v>512</v>
      </c>
      <c r="AC37" s="11">
        <f t="shared" si="20"/>
        <v>939</v>
      </c>
      <c r="AD37" s="11">
        <f t="shared" si="20"/>
        <v>17</v>
      </c>
      <c r="AE37" s="11">
        <f t="shared" si="20"/>
        <v>1695</v>
      </c>
      <c r="AF37" s="4"/>
      <c r="AG37" s="15" t="s">
        <v>0</v>
      </c>
      <c r="AH37" s="11">
        <f aca="true" t="shared" si="21" ref="AH37:AM37">SUM(AH33:AH36)</f>
        <v>224</v>
      </c>
      <c r="AI37" s="11">
        <f t="shared" si="21"/>
        <v>1334</v>
      </c>
      <c r="AJ37" s="11">
        <f t="shared" si="21"/>
        <v>2452</v>
      </c>
      <c r="AK37" s="11">
        <f t="shared" si="21"/>
        <v>3610</v>
      </c>
      <c r="AL37" s="11">
        <f t="shared" si="21"/>
        <v>324</v>
      </c>
      <c r="AM37" s="11">
        <f t="shared" si="21"/>
        <v>7944</v>
      </c>
      <c r="AN37"/>
      <c r="AO37" s="91" t="s">
        <v>190</v>
      </c>
      <c r="AP37" s="91">
        <v>12</v>
      </c>
      <c r="AQ37" s="91">
        <v>0</v>
      </c>
      <c r="AR37" s="91">
        <v>9</v>
      </c>
      <c r="AS37" s="91">
        <f t="shared" si="1"/>
        <v>21</v>
      </c>
      <c r="AT37" s="92"/>
      <c r="AU37" s="91" t="s">
        <v>235</v>
      </c>
      <c r="AV37" s="91">
        <v>43</v>
      </c>
      <c r="AW37" s="91">
        <v>2</v>
      </c>
      <c r="AX37" s="91">
        <v>55</v>
      </c>
      <c r="AY37" s="91">
        <f t="shared" si="2"/>
        <v>100</v>
      </c>
      <c r="AZ37" s="92"/>
      <c r="BA37" s="91"/>
      <c r="BB37" s="91"/>
      <c r="BC37" s="91"/>
      <c r="BD37" s="91"/>
      <c r="BE37" s="91"/>
      <c r="BF37" s="93"/>
      <c r="BG37" s="94" t="s">
        <v>284</v>
      </c>
      <c r="BH37" s="95">
        <v>6</v>
      </c>
      <c r="BI37" s="96">
        <v>1</v>
      </c>
      <c r="BJ37" s="94">
        <v>3</v>
      </c>
      <c r="BK37" s="94">
        <f t="shared" si="4"/>
        <v>10</v>
      </c>
      <c r="BL37" s="93"/>
      <c r="BM37" s="94" t="s">
        <v>329</v>
      </c>
      <c r="BN37" s="95">
        <v>14</v>
      </c>
      <c r="BO37" s="96">
        <v>0</v>
      </c>
      <c r="BP37" s="94">
        <v>31</v>
      </c>
      <c r="BQ37" s="94">
        <f t="shared" si="5"/>
        <v>45</v>
      </c>
      <c r="BR37" s="93"/>
      <c r="BS37" s="94"/>
      <c r="BT37" s="95"/>
      <c r="BU37" s="96"/>
      <c r="BV37" s="94"/>
      <c r="BW37" s="94"/>
    </row>
    <row r="38" spans="1:75" ht="11.25" customHeight="1">
      <c r="A38" s="42"/>
      <c r="B38" s="42"/>
      <c r="C38" s="42"/>
      <c r="D38" s="42"/>
      <c r="E38" s="42"/>
      <c r="F38" s="22"/>
      <c r="G38" s="67" t="s">
        <v>33</v>
      </c>
      <c r="H38" s="51"/>
      <c r="I38" s="51"/>
      <c r="J38" s="51"/>
      <c r="K38" s="51"/>
      <c r="L38" s="22"/>
      <c r="M38" s="29" t="s">
        <v>144</v>
      </c>
      <c r="N38" s="29">
        <v>35</v>
      </c>
      <c r="O38" s="29">
        <v>7</v>
      </c>
      <c r="P38" s="29">
        <v>165</v>
      </c>
      <c r="Q38" s="34">
        <f t="shared" si="13"/>
        <v>207</v>
      </c>
      <c r="R38" s="22"/>
      <c r="S38" s="46" t="s">
        <v>0</v>
      </c>
      <c r="T38" s="46"/>
      <c r="U38" s="46"/>
      <c r="V38" s="46"/>
      <c r="W38" s="46">
        <f>SUM(W36:W37)</f>
        <v>18866</v>
      </c>
      <c r="Y38" s="9"/>
      <c r="Z38" s="4"/>
      <c r="AA38" s="4"/>
      <c r="AB38" s="4"/>
      <c r="AC38" s="4"/>
      <c r="AD38" s="4"/>
      <c r="AE38" s="4"/>
      <c r="AF38" s="4"/>
      <c r="AG38" s="3"/>
      <c r="AH38" s="3"/>
      <c r="AI38" s="3"/>
      <c r="AJ38" s="3"/>
      <c r="AK38" s="3"/>
      <c r="AL38" s="3"/>
      <c r="AM38" s="3"/>
      <c r="AN38"/>
      <c r="AO38" s="91" t="s">
        <v>191</v>
      </c>
      <c r="AP38" s="91">
        <v>17</v>
      </c>
      <c r="AQ38" s="91">
        <v>0</v>
      </c>
      <c r="AR38" s="91">
        <v>4</v>
      </c>
      <c r="AS38" s="91">
        <f t="shared" si="1"/>
        <v>21</v>
      </c>
      <c r="AT38" s="92"/>
      <c r="AU38" s="91" t="s">
        <v>236</v>
      </c>
      <c r="AV38" s="91">
        <v>0</v>
      </c>
      <c r="AW38" s="91">
        <v>0</v>
      </c>
      <c r="AX38" s="91">
        <v>1</v>
      </c>
      <c r="AY38" s="91">
        <f t="shared" si="2"/>
        <v>1</v>
      </c>
      <c r="AZ38" s="92"/>
      <c r="BA38" s="91"/>
      <c r="BB38" s="91"/>
      <c r="BC38" s="91"/>
      <c r="BD38" s="91"/>
      <c r="BE38" s="91"/>
      <c r="BF38" s="93"/>
      <c r="BG38" s="94" t="s">
        <v>285</v>
      </c>
      <c r="BH38" s="95">
        <v>1</v>
      </c>
      <c r="BI38" s="96">
        <v>0</v>
      </c>
      <c r="BJ38" s="94">
        <v>0</v>
      </c>
      <c r="BK38" s="94">
        <f t="shared" si="4"/>
        <v>1</v>
      </c>
      <c r="BL38" s="93"/>
      <c r="BM38" s="94" t="s">
        <v>330</v>
      </c>
      <c r="BN38" s="95">
        <v>0</v>
      </c>
      <c r="BO38" s="96">
        <v>0</v>
      </c>
      <c r="BP38" s="94">
        <v>3</v>
      </c>
      <c r="BQ38" s="94">
        <f t="shared" si="5"/>
        <v>3</v>
      </c>
      <c r="BR38" s="93"/>
      <c r="BS38" s="94"/>
      <c r="BT38" s="95"/>
      <c r="BU38" s="96"/>
      <c r="BV38" s="94"/>
      <c r="BW38" s="94"/>
    </row>
    <row r="39" spans="1:75" ht="11.25" customHeight="1">
      <c r="A39" s="42" t="s">
        <v>0</v>
      </c>
      <c r="B39" s="42">
        <f>SUM(B29:B38)</f>
        <v>7944</v>
      </c>
      <c r="C39" s="42">
        <f>SUM(C29:C38)</f>
        <v>316</v>
      </c>
      <c r="D39" s="42">
        <f>SUM(D29:D38)</f>
        <v>10606</v>
      </c>
      <c r="E39" s="42">
        <f>SUM(E29:E38)</f>
        <v>18866</v>
      </c>
      <c r="F39" s="22"/>
      <c r="G39" s="50"/>
      <c r="H39" s="53" t="s">
        <v>1</v>
      </c>
      <c r="I39" s="53" t="s">
        <v>2</v>
      </c>
      <c r="J39" s="53" t="s">
        <v>3</v>
      </c>
      <c r="K39" s="53" t="s">
        <v>0</v>
      </c>
      <c r="L39" s="22"/>
      <c r="M39" s="29" t="s">
        <v>145</v>
      </c>
      <c r="N39" s="29">
        <v>16</v>
      </c>
      <c r="O39" s="29">
        <v>6</v>
      </c>
      <c r="P39" s="29">
        <v>88</v>
      </c>
      <c r="Q39" s="34">
        <f t="shared" si="13"/>
        <v>110</v>
      </c>
      <c r="R39" s="22"/>
      <c r="S39" s="46" t="s">
        <v>4</v>
      </c>
      <c r="T39" s="48"/>
      <c r="U39" s="48"/>
      <c r="V39" s="48"/>
      <c r="W39" s="48">
        <f>W37/3+W36</f>
        <v>12898</v>
      </c>
      <c r="Y39" s="8" t="s">
        <v>15</v>
      </c>
      <c r="Z39" s="4"/>
      <c r="AA39" s="4"/>
      <c r="AB39" s="4"/>
      <c r="AC39" s="4"/>
      <c r="AD39" s="4"/>
      <c r="AE39" s="4"/>
      <c r="AF39" s="4"/>
      <c r="AG39" s="8" t="s">
        <v>62</v>
      </c>
      <c r="AH39" s="76" t="s">
        <v>20</v>
      </c>
      <c r="AI39" s="76" t="s">
        <v>21</v>
      </c>
      <c r="AJ39" s="76" t="s">
        <v>22</v>
      </c>
      <c r="AK39" s="76"/>
      <c r="AL39" s="77" t="s">
        <v>38</v>
      </c>
      <c r="AM39" s="76" t="s">
        <v>0</v>
      </c>
      <c r="AN39"/>
      <c r="AO39" s="91" t="s">
        <v>192</v>
      </c>
      <c r="AP39" s="91">
        <v>1</v>
      </c>
      <c r="AQ39" s="91">
        <v>0</v>
      </c>
      <c r="AR39" s="91">
        <v>1</v>
      </c>
      <c r="AS39" s="91">
        <f t="shared" si="1"/>
        <v>2</v>
      </c>
      <c r="AT39" s="92"/>
      <c r="AU39" s="91" t="s">
        <v>237</v>
      </c>
      <c r="AV39" s="91">
        <v>0</v>
      </c>
      <c r="AW39" s="91">
        <v>0</v>
      </c>
      <c r="AX39" s="91">
        <v>1</v>
      </c>
      <c r="AY39" s="91">
        <f t="shared" si="2"/>
        <v>1</v>
      </c>
      <c r="AZ39" s="92"/>
      <c r="BA39" s="91"/>
      <c r="BB39" s="91"/>
      <c r="BC39" s="91"/>
      <c r="BD39" s="91"/>
      <c r="BE39" s="91"/>
      <c r="BF39" s="93"/>
      <c r="BG39" s="94" t="s">
        <v>286</v>
      </c>
      <c r="BH39" s="95">
        <v>222</v>
      </c>
      <c r="BI39" s="96">
        <v>0</v>
      </c>
      <c r="BJ39" s="94">
        <v>477</v>
      </c>
      <c r="BK39" s="94">
        <f t="shared" si="4"/>
        <v>699</v>
      </c>
      <c r="BL39" s="93"/>
      <c r="BM39" s="94" t="s">
        <v>331</v>
      </c>
      <c r="BN39" s="95">
        <v>0</v>
      </c>
      <c r="BO39" s="96">
        <v>0</v>
      </c>
      <c r="BP39" s="94">
        <v>2</v>
      </c>
      <c r="BQ39" s="94">
        <f t="shared" si="5"/>
        <v>2</v>
      </c>
      <c r="BR39" s="93"/>
      <c r="BS39" s="94"/>
      <c r="BT39" s="95"/>
      <c r="BU39" s="96"/>
      <c r="BV39" s="94"/>
      <c r="BW39" s="94"/>
    </row>
    <row r="40" spans="1:75" ht="11.25" customHeight="1">
      <c r="A40" s="42"/>
      <c r="B40" s="42"/>
      <c r="C40" s="42"/>
      <c r="D40" s="42"/>
      <c r="E40" s="42"/>
      <c r="F40" s="22"/>
      <c r="G40" s="53" t="s">
        <v>154</v>
      </c>
      <c r="H40" s="51">
        <v>731</v>
      </c>
      <c r="I40" s="51">
        <v>243</v>
      </c>
      <c r="J40" s="51">
        <v>1170</v>
      </c>
      <c r="K40" s="54">
        <f>SUM(H40:J40)</f>
        <v>2144</v>
      </c>
      <c r="L40" s="22"/>
      <c r="M40" s="29" t="s">
        <v>146</v>
      </c>
      <c r="N40" s="29">
        <v>0</v>
      </c>
      <c r="O40" s="29">
        <v>0</v>
      </c>
      <c r="P40" s="29">
        <v>5</v>
      </c>
      <c r="Q40" s="34">
        <f t="shared" si="13"/>
        <v>5</v>
      </c>
      <c r="R40" s="22"/>
      <c r="S40" s="49"/>
      <c r="T40" s="49"/>
      <c r="U40" s="49"/>
      <c r="V40" s="49"/>
      <c r="W40" s="49"/>
      <c r="Y40" s="9" t="s">
        <v>29</v>
      </c>
      <c r="Z40" s="112">
        <v>2</v>
      </c>
      <c r="AA40" s="112"/>
      <c r="AB40" s="112"/>
      <c r="AC40" s="112"/>
      <c r="AD40" s="112"/>
      <c r="AE40" s="112">
        <v>2</v>
      </c>
      <c r="AF40" s="4"/>
      <c r="AG40" s="9" t="s">
        <v>28</v>
      </c>
      <c r="AH40" s="118"/>
      <c r="AI40" s="118"/>
      <c r="AJ40" s="118"/>
      <c r="AK40" s="118"/>
      <c r="AL40" s="118"/>
      <c r="AM40" s="118"/>
      <c r="AN40"/>
      <c r="AO40" s="91" t="s">
        <v>193</v>
      </c>
      <c r="AP40" s="91">
        <v>4</v>
      </c>
      <c r="AQ40" s="91">
        <v>1</v>
      </c>
      <c r="AR40" s="91">
        <v>1</v>
      </c>
      <c r="AS40" s="91">
        <f t="shared" si="1"/>
        <v>6</v>
      </c>
      <c r="AT40" s="92"/>
      <c r="AU40" s="91" t="s">
        <v>238</v>
      </c>
      <c r="AV40" s="91">
        <v>3</v>
      </c>
      <c r="AW40" s="91">
        <v>0</v>
      </c>
      <c r="AX40" s="91">
        <v>1</v>
      </c>
      <c r="AY40" s="91">
        <f t="shared" si="2"/>
        <v>4</v>
      </c>
      <c r="AZ40" s="92"/>
      <c r="BA40" s="91"/>
      <c r="BB40" s="91"/>
      <c r="BC40" s="91"/>
      <c r="BD40" s="91"/>
      <c r="BE40" s="91"/>
      <c r="BF40" s="93"/>
      <c r="BG40" s="94" t="s">
        <v>287</v>
      </c>
      <c r="BH40" s="95">
        <v>24</v>
      </c>
      <c r="BI40" s="96">
        <v>0</v>
      </c>
      <c r="BJ40" s="94">
        <v>20</v>
      </c>
      <c r="BK40" s="94">
        <f t="shared" si="4"/>
        <v>44</v>
      </c>
      <c r="BL40" s="93"/>
      <c r="BM40" s="94" t="s">
        <v>332</v>
      </c>
      <c r="BN40" s="95">
        <v>3</v>
      </c>
      <c r="BO40" s="96">
        <v>0</v>
      </c>
      <c r="BP40" s="94">
        <v>8</v>
      </c>
      <c r="BQ40" s="94">
        <f t="shared" si="5"/>
        <v>11</v>
      </c>
      <c r="BR40" s="93"/>
      <c r="BS40" s="94"/>
      <c r="BT40" s="95"/>
      <c r="BU40" s="96"/>
      <c r="BV40" s="94"/>
      <c r="BW40" s="94"/>
    </row>
    <row r="41" spans="1:75" ht="11.25" customHeight="1">
      <c r="A41" s="42" t="s">
        <v>56</v>
      </c>
      <c r="B41" s="42"/>
      <c r="C41" s="42"/>
      <c r="D41" s="42"/>
      <c r="E41" s="42"/>
      <c r="F41" s="22"/>
      <c r="G41" s="53" t="s">
        <v>155</v>
      </c>
      <c r="H41" s="51">
        <v>2997</v>
      </c>
      <c r="I41" s="51">
        <v>11</v>
      </c>
      <c r="J41" s="51">
        <v>4272</v>
      </c>
      <c r="K41" s="54">
        <f>SUM(H41:J41)</f>
        <v>7280</v>
      </c>
      <c r="L41" s="22"/>
      <c r="M41" s="29" t="s">
        <v>147</v>
      </c>
      <c r="N41" s="29">
        <v>22</v>
      </c>
      <c r="O41" s="29">
        <v>10</v>
      </c>
      <c r="P41" s="29">
        <v>112</v>
      </c>
      <c r="Q41" s="34">
        <f t="shared" si="13"/>
        <v>144</v>
      </c>
      <c r="R41" s="22"/>
      <c r="S41" s="49" t="s">
        <v>5</v>
      </c>
      <c r="T41" s="49"/>
      <c r="U41" s="49"/>
      <c r="V41" s="49"/>
      <c r="W41" s="49"/>
      <c r="Y41" s="9" t="s">
        <v>9</v>
      </c>
      <c r="Z41" s="112">
        <v>1</v>
      </c>
      <c r="AA41" s="112">
        <v>1</v>
      </c>
      <c r="AB41" s="112">
        <v>1</v>
      </c>
      <c r="AC41" s="112"/>
      <c r="AD41" s="112"/>
      <c r="AE41" s="112">
        <v>3</v>
      </c>
      <c r="AF41" s="3"/>
      <c r="AG41" s="9" t="s">
        <v>9</v>
      </c>
      <c r="AH41" s="118"/>
      <c r="AI41" s="118"/>
      <c r="AJ41" s="118"/>
      <c r="AK41" s="118"/>
      <c r="AL41" s="118"/>
      <c r="AM41" s="118"/>
      <c r="AN41"/>
      <c r="AO41" s="91" t="s">
        <v>194</v>
      </c>
      <c r="AP41" s="91">
        <v>4</v>
      </c>
      <c r="AQ41" s="91">
        <v>0</v>
      </c>
      <c r="AR41" s="91">
        <v>3</v>
      </c>
      <c r="AS41" s="91">
        <f t="shared" si="1"/>
        <v>7</v>
      </c>
      <c r="AT41" s="92"/>
      <c r="AU41" s="91" t="s">
        <v>239</v>
      </c>
      <c r="AV41" s="91">
        <v>2</v>
      </c>
      <c r="AW41" s="91">
        <v>0</v>
      </c>
      <c r="AX41" s="91">
        <v>1</v>
      </c>
      <c r="AY41" s="91">
        <f t="shared" si="2"/>
        <v>3</v>
      </c>
      <c r="AZ41" s="92"/>
      <c r="BA41" s="91"/>
      <c r="BB41" s="91"/>
      <c r="BC41" s="91"/>
      <c r="BD41" s="91"/>
      <c r="BE41" s="91"/>
      <c r="BF41" s="93"/>
      <c r="BG41" s="94" t="s">
        <v>288</v>
      </c>
      <c r="BH41" s="95">
        <v>0</v>
      </c>
      <c r="BI41" s="96">
        <v>0</v>
      </c>
      <c r="BJ41" s="94">
        <v>64</v>
      </c>
      <c r="BK41" s="94">
        <f t="shared" si="4"/>
        <v>64</v>
      </c>
      <c r="BL41" s="93"/>
      <c r="BM41" s="94" t="s">
        <v>333</v>
      </c>
      <c r="BN41" s="95">
        <v>0</v>
      </c>
      <c r="BO41" s="96">
        <v>0</v>
      </c>
      <c r="BP41" s="94">
        <v>2</v>
      </c>
      <c r="BQ41" s="94">
        <f t="shared" si="5"/>
        <v>2</v>
      </c>
      <c r="BR41" s="93"/>
      <c r="BS41" s="94"/>
      <c r="BT41" s="95"/>
      <c r="BU41" s="96"/>
      <c r="BV41" s="94"/>
      <c r="BW41" s="94"/>
    </row>
    <row r="42" spans="1:75" ht="11.25" customHeight="1">
      <c r="A42" s="42" t="s">
        <v>57</v>
      </c>
      <c r="B42" s="42"/>
      <c r="C42" s="42"/>
      <c r="D42" s="42"/>
      <c r="E42" s="42"/>
      <c r="F42" s="22"/>
      <c r="G42" s="53" t="s">
        <v>156</v>
      </c>
      <c r="H42" s="51">
        <v>3924</v>
      </c>
      <c r="I42" s="51">
        <v>48</v>
      </c>
      <c r="J42" s="51">
        <v>3792</v>
      </c>
      <c r="K42" s="54">
        <f>SUM(H42:J42)</f>
        <v>7764</v>
      </c>
      <c r="L42" s="22"/>
      <c r="M42" s="29" t="s">
        <v>148</v>
      </c>
      <c r="N42" s="29">
        <v>2</v>
      </c>
      <c r="O42" s="29">
        <v>0</v>
      </c>
      <c r="P42" s="29">
        <v>19</v>
      </c>
      <c r="Q42" s="34">
        <f t="shared" si="13"/>
        <v>21</v>
      </c>
      <c r="R42" s="22"/>
      <c r="S42" s="22"/>
      <c r="T42" s="22"/>
      <c r="U42" s="22"/>
      <c r="V42" s="22"/>
      <c r="W42" s="22"/>
      <c r="Y42" s="100" t="s">
        <v>49</v>
      </c>
      <c r="Z42" s="112"/>
      <c r="AA42" s="112"/>
      <c r="AB42" s="112"/>
      <c r="AC42" s="112">
        <v>1</v>
      </c>
      <c r="AD42" s="112"/>
      <c r="AE42" s="112">
        <v>1</v>
      </c>
      <c r="AF42" s="3"/>
      <c r="AG42" s="100" t="s">
        <v>49</v>
      </c>
      <c r="AH42" s="118"/>
      <c r="AI42" s="118"/>
      <c r="AJ42" s="118"/>
      <c r="AK42" s="118"/>
      <c r="AL42" s="118"/>
      <c r="AM42" s="118"/>
      <c r="AN42"/>
      <c r="AO42" s="91" t="s">
        <v>195</v>
      </c>
      <c r="AP42" s="91">
        <v>4</v>
      </c>
      <c r="AQ42" s="91">
        <v>0</v>
      </c>
      <c r="AR42" s="91">
        <v>0</v>
      </c>
      <c r="AS42" s="91">
        <f t="shared" si="1"/>
        <v>4</v>
      </c>
      <c r="AT42" s="92"/>
      <c r="AU42" s="91" t="s">
        <v>240</v>
      </c>
      <c r="AV42" s="91">
        <v>5</v>
      </c>
      <c r="AW42" s="91">
        <v>0</v>
      </c>
      <c r="AX42" s="91">
        <v>2</v>
      </c>
      <c r="AY42" s="91">
        <f t="shared" si="2"/>
        <v>7</v>
      </c>
      <c r="AZ42" s="92"/>
      <c r="BA42" s="91"/>
      <c r="BB42" s="91"/>
      <c r="BC42" s="91"/>
      <c r="BD42" s="91"/>
      <c r="BE42" s="91"/>
      <c r="BF42" s="93"/>
      <c r="BG42" s="94" t="s">
        <v>289</v>
      </c>
      <c r="BH42" s="95">
        <v>0</v>
      </c>
      <c r="BI42" s="96">
        <v>0</v>
      </c>
      <c r="BJ42" s="94">
        <v>1</v>
      </c>
      <c r="BK42" s="94">
        <f t="shared" si="4"/>
        <v>1</v>
      </c>
      <c r="BL42" s="93"/>
      <c r="BM42" s="94" t="s">
        <v>334</v>
      </c>
      <c r="BN42" s="95">
        <v>0</v>
      </c>
      <c r="BO42" s="96">
        <v>0</v>
      </c>
      <c r="BP42" s="94">
        <v>1</v>
      </c>
      <c r="BQ42" s="94">
        <f t="shared" si="5"/>
        <v>1</v>
      </c>
      <c r="BR42" s="93"/>
      <c r="BS42" s="94"/>
      <c r="BT42" s="95"/>
      <c r="BU42" s="96"/>
      <c r="BV42" s="94"/>
      <c r="BW42" s="94"/>
    </row>
    <row r="43" spans="1:75" ht="11.25" customHeight="1">
      <c r="A43" s="42" t="s">
        <v>58</v>
      </c>
      <c r="B43" s="42"/>
      <c r="C43" s="42"/>
      <c r="D43" s="42"/>
      <c r="E43" s="42"/>
      <c r="F43" s="22"/>
      <c r="G43" s="53" t="s">
        <v>157</v>
      </c>
      <c r="H43" s="51">
        <v>292</v>
      </c>
      <c r="I43" s="51">
        <v>14</v>
      </c>
      <c r="J43" s="51">
        <v>1372</v>
      </c>
      <c r="K43" s="54">
        <f>SUM(H43:J43)</f>
        <v>1678</v>
      </c>
      <c r="L43" s="22"/>
      <c r="M43" s="29" t="s">
        <v>149</v>
      </c>
      <c r="N43" s="29">
        <v>7</v>
      </c>
      <c r="O43" s="29">
        <v>0</v>
      </c>
      <c r="P43" s="29">
        <v>61</v>
      </c>
      <c r="Q43" s="34">
        <f t="shared" si="13"/>
        <v>68</v>
      </c>
      <c r="R43" s="22"/>
      <c r="S43" s="66" t="s">
        <v>35</v>
      </c>
      <c r="T43" s="59"/>
      <c r="U43" s="59"/>
      <c r="V43" s="59"/>
      <c r="W43" s="59"/>
      <c r="Y43" s="9" t="s">
        <v>10</v>
      </c>
      <c r="Z43" s="112">
        <v>8</v>
      </c>
      <c r="AA43" s="112">
        <v>91</v>
      </c>
      <c r="AB43" s="112">
        <v>88</v>
      </c>
      <c r="AC43" s="112">
        <v>118</v>
      </c>
      <c r="AD43" s="112"/>
      <c r="AE43" s="112">
        <v>305</v>
      </c>
      <c r="AF43" s="4"/>
      <c r="AG43" s="9" t="s">
        <v>10</v>
      </c>
      <c r="AH43" s="118"/>
      <c r="AI43" s="118">
        <v>48</v>
      </c>
      <c r="AJ43" s="118">
        <v>24</v>
      </c>
      <c r="AK43" s="118"/>
      <c r="AL43" s="118"/>
      <c r="AM43" s="118">
        <v>72</v>
      </c>
      <c r="AN43"/>
      <c r="AO43" s="91" t="s">
        <v>196</v>
      </c>
      <c r="AP43" s="91">
        <v>2</v>
      </c>
      <c r="AQ43" s="91">
        <v>0</v>
      </c>
      <c r="AR43" s="91">
        <v>1</v>
      </c>
      <c r="AS43" s="91">
        <f t="shared" si="1"/>
        <v>3</v>
      </c>
      <c r="AT43" s="92"/>
      <c r="AU43" s="91" t="s">
        <v>241</v>
      </c>
      <c r="AV43" s="91">
        <v>30</v>
      </c>
      <c r="AW43" s="91">
        <v>1</v>
      </c>
      <c r="AX43" s="91">
        <v>35</v>
      </c>
      <c r="AY43" s="91">
        <f t="shared" si="2"/>
        <v>66</v>
      </c>
      <c r="AZ43" s="92"/>
      <c r="BA43" s="91"/>
      <c r="BB43" s="91"/>
      <c r="BC43" s="91"/>
      <c r="BD43" s="91"/>
      <c r="BE43" s="91"/>
      <c r="BF43" s="93"/>
      <c r="BG43" s="94" t="s">
        <v>290</v>
      </c>
      <c r="BH43" s="95">
        <v>0</v>
      </c>
      <c r="BI43" s="96">
        <v>0</v>
      </c>
      <c r="BJ43" s="94">
        <v>4</v>
      </c>
      <c r="BK43" s="94">
        <f t="shared" si="4"/>
        <v>4</v>
      </c>
      <c r="BL43" s="93"/>
      <c r="BM43" s="94" t="s">
        <v>335</v>
      </c>
      <c r="BN43" s="95">
        <v>0</v>
      </c>
      <c r="BO43" s="96">
        <v>1</v>
      </c>
      <c r="BP43" s="94">
        <v>1</v>
      </c>
      <c r="BQ43" s="94">
        <f t="shared" si="5"/>
        <v>2</v>
      </c>
      <c r="BR43" s="93"/>
      <c r="BS43" s="94"/>
      <c r="BT43" s="95"/>
      <c r="BU43" s="96"/>
      <c r="BV43" s="94"/>
      <c r="BW43" s="94"/>
    </row>
    <row r="44" spans="1:75" ht="11.25" customHeight="1">
      <c r="A44" s="42" t="s">
        <v>88</v>
      </c>
      <c r="B44" s="42">
        <v>751</v>
      </c>
      <c r="C44" s="42">
        <v>16</v>
      </c>
      <c r="D44" s="42">
        <v>669</v>
      </c>
      <c r="E44" s="42">
        <f>SUM(B44:D44)</f>
        <v>1436</v>
      </c>
      <c r="F44" s="44"/>
      <c r="G44" s="53"/>
      <c r="H44" s="51"/>
      <c r="I44" s="51"/>
      <c r="J44" s="51"/>
      <c r="K44" s="54"/>
      <c r="L44" s="22"/>
      <c r="M44" s="29" t="s">
        <v>150</v>
      </c>
      <c r="N44" s="29">
        <v>19</v>
      </c>
      <c r="O44" s="29">
        <v>7</v>
      </c>
      <c r="P44" s="29">
        <v>122</v>
      </c>
      <c r="Q44" s="34">
        <f t="shared" si="13"/>
        <v>148</v>
      </c>
      <c r="R44" s="22"/>
      <c r="S44" s="58"/>
      <c r="T44" s="61" t="s">
        <v>1</v>
      </c>
      <c r="U44" s="61" t="s">
        <v>2</v>
      </c>
      <c r="V44" s="61" t="s">
        <v>3</v>
      </c>
      <c r="W44" s="61" t="s">
        <v>0</v>
      </c>
      <c r="Y44" s="10" t="s">
        <v>0</v>
      </c>
      <c r="Z44" s="11">
        <f aca="true" t="shared" si="22" ref="Z44:AE44">SUM(Z40:Z43)</f>
        <v>11</v>
      </c>
      <c r="AA44" s="11">
        <f t="shared" si="22"/>
        <v>92</v>
      </c>
      <c r="AB44" s="11">
        <f t="shared" si="22"/>
        <v>89</v>
      </c>
      <c r="AC44" s="11">
        <f t="shared" si="22"/>
        <v>119</v>
      </c>
      <c r="AD44" s="11">
        <f t="shared" si="22"/>
        <v>0</v>
      </c>
      <c r="AE44" s="11">
        <f t="shared" si="22"/>
        <v>311</v>
      </c>
      <c r="AF44" s="4"/>
      <c r="AG44" s="10" t="s">
        <v>0</v>
      </c>
      <c r="AH44" s="11">
        <f aca="true" t="shared" si="23" ref="AH44:AM44">SUM(AH40:AH43)</f>
        <v>0</v>
      </c>
      <c r="AI44" s="11">
        <f t="shared" si="23"/>
        <v>48</v>
      </c>
      <c r="AJ44" s="11">
        <f t="shared" si="23"/>
        <v>24</v>
      </c>
      <c r="AK44" s="11">
        <f t="shared" si="23"/>
        <v>0</v>
      </c>
      <c r="AL44" s="11">
        <f t="shared" si="23"/>
        <v>0</v>
      </c>
      <c r="AM44" s="11">
        <f t="shared" si="23"/>
        <v>72</v>
      </c>
      <c r="AN44"/>
      <c r="AO44" s="91" t="s">
        <v>197</v>
      </c>
      <c r="AP44" s="91">
        <v>181</v>
      </c>
      <c r="AQ44" s="91">
        <v>7</v>
      </c>
      <c r="AR44" s="91">
        <v>66</v>
      </c>
      <c r="AS44" s="91">
        <f t="shared" si="1"/>
        <v>254</v>
      </c>
      <c r="AT44" s="92"/>
      <c r="AU44" s="91" t="s">
        <v>242</v>
      </c>
      <c r="AV44" s="91">
        <v>1</v>
      </c>
      <c r="AW44" s="91">
        <v>0</v>
      </c>
      <c r="AX44" s="91">
        <v>0</v>
      </c>
      <c r="AY44" s="91">
        <f t="shared" si="2"/>
        <v>1</v>
      </c>
      <c r="AZ44" s="92"/>
      <c r="BA44" s="91"/>
      <c r="BB44" s="91"/>
      <c r="BC44" s="91"/>
      <c r="BD44" s="91"/>
      <c r="BE44" s="91"/>
      <c r="BF44" s="93"/>
      <c r="BG44" s="94" t="s">
        <v>291</v>
      </c>
      <c r="BH44" s="95">
        <v>0</v>
      </c>
      <c r="BI44" s="96">
        <v>0</v>
      </c>
      <c r="BJ44" s="94">
        <v>16</v>
      </c>
      <c r="BK44" s="94">
        <f t="shared" si="4"/>
        <v>16</v>
      </c>
      <c r="BL44" s="93"/>
      <c r="BM44" s="94" t="s">
        <v>336</v>
      </c>
      <c r="BN44" s="95">
        <v>4</v>
      </c>
      <c r="BO44" s="96">
        <v>0</v>
      </c>
      <c r="BP44" s="94">
        <v>24</v>
      </c>
      <c r="BQ44" s="94">
        <f t="shared" si="5"/>
        <v>28</v>
      </c>
      <c r="BR44" s="93"/>
      <c r="BS44" s="94"/>
      <c r="BT44" s="95"/>
      <c r="BU44" s="96"/>
      <c r="BV44" s="94"/>
      <c r="BW44" s="94"/>
    </row>
    <row r="45" spans="1:75" ht="12.75">
      <c r="A45" s="42" t="s">
        <v>96</v>
      </c>
      <c r="B45" s="42">
        <v>82</v>
      </c>
      <c r="C45" s="42">
        <v>6</v>
      </c>
      <c r="D45" s="42">
        <v>124</v>
      </c>
      <c r="E45" s="42">
        <f>SUM(B45:D45)</f>
        <v>212</v>
      </c>
      <c r="F45" s="63"/>
      <c r="G45" s="51" t="s">
        <v>0</v>
      </c>
      <c r="H45" s="51">
        <f>SUM(H40:H44)</f>
        <v>7944</v>
      </c>
      <c r="I45" s="51">
        <f>SUM(I40:I44)</f>
        <v>316</v>
      </c>
      <c r="J45" s="51">
        <f>SUM(J40:J44)</f>
        <v>10606</v>
      </c>
      <c r="K45" s="51">
        <f>SUM(K40:K44)</f>
        <v>18866</v>
      </c>
      <c r="L45" s="22"/>
      <c r="M45" s="29" t="s">
        <v>151</v>
      </c>
      <c r="N45" s="29">
        <v>1</v>
      </c>
      <c r="O45" s="29">
        <v>2</v>
      </c>
      <c r="P45" s="29">
        <v>20</v>
      </c>
      <c r="Q45" s="34">
        <f>SUM(N45:P45)</f>
        <v>23</v>
      </c>
      <c r="R45" s="22"/>
      <c r="S45" s="58" t="s">
        <v>44</v>
      </c>
      <c r="T45" s="59">
        <v>5384</v>
      </c>
      <c r="U45" s="59">
        <v>131</v>
      </c>
      <c r="V45" s="59">
        <v>2801</v>
      </c>
      <c r="W45" s="62">
        <f>SUM(T45:V45)</f>
        <v>8316</v>
      </c>
      <c r="Y45" s="9"/>
      <c r="Z45" s="4"/>
      <c r="AA45" s="4"/>
      <c r="AB45" s="4"/>
      <c r="AC45" s="4"/>
      <c r="AD45" s="4"/>
      <c r="AE45" s="4"/>
      <c r="AF45" s="4"/>
      <c r="AG45" s="9"/>
      <c r="AH45" s="4"/>
      <c r="AI45" s="4"/>
      <c r="AJ45" s="4"/>
      <c r="AK45" s="4"/>
      <c r="AL45" s="4"/>
      <c r="AM45" s="4"/>
      <c r="AN45"/>
      <c r="AO45" s="91" t="s">
        <v>198</v>
      </c>
      <c r="AP45" s="91">
        <v>23</v>
      </c>
      <c r="AQ45" s="91">
        <v>0</v>
      </c>
      <c r="AR45" s="91">
        <v>9</v>
      </c>
      <c r="AS45" s="91">
        <f t="shared" si="1"/>
        <v>32</v>
      </c>
      <c r="AT45" s="92"/>
      <c r="AU45" s="91" t="s">
        <v>243</v>
      </c>
      <c r="AV45" s="91">
        <v>17</v>
      </c>
      <c r="AW45" s="91">
        <v>1</v>
      </c>
      <c r="AX45" s="91">
        <v>20</v>
      </c>
      <c r="AY45" s="91">
        <f t="shared" si="2"/>
        <v>38</v>
      </c>
      <c r="AZ45" s="92"/>
      <c r="BA45" s="91"/>
      <c r="BB45" s="91"/>
      <c r="BC45" s="91"/>
      <c r="BD45" s="91"/>
      <c r="BE45" s="91"/>
      <c r="BF45" s="93"/>
      <c r="BG45" s="94" t="s">
        <v>292</v>
      </c>
      <c r="BH45" s="94">
        <v>1</v>
      </c>
      <c r="BI45" s="94">
        <v>0</v>
      </c>
      <c r="BJ45" s="94">
        <v>0</v>
      </c>
      <c r="BK45" s="94">
        <f t="shared" si="4"/>
        <v>1</v>
      </c>
      <c r="BL45" s="93"/>
      <c r="BM45" s="94" t="s">
        <v>337</v>
      </c>
      <c r="BN45" s="94">
        <v>0</v>
      </c>
      <c r="BO45" s="94">
        <v>0</v>
      </c>
      <c r="BP45" s="94">
        <v>1</v>
      </c>
      <c r="BQ45" s="94">
        <f t="shared" si="5"/>
        <v>1</v>
      </c>
      <c r="BR45" s="93"/>
      <c r="BS45" s="94"/>
      <c r="BT45" s="94"/>
      <c r="BU45" s="94"/>
      <c r="BV45" s="94"/>
      <c r="BW45" s="94"/>
    </row>
    <row r="46" spans="1:75" ht="12.75">
      <c r="A46" s="42" t="s">
        <v>93</v>
      </c>
      <c r="B46" s="42">
        <v>43</v>
      </c>
      <c r="C46" s="42">
        <v>2</v>
      </c>
      <c r="D46" s="42">
        <v>21</v>
      </c>
      <c r="E46" s="42">
        <f>SUM(B46:D46)</f>
        <v>66</v>
      </c>
      <c r="F46" s="2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59" t="s">
        <v>45</v>
      </c>
      <c r="T46" s="59">
        <v>2560</v>
      </c>
      <c r="U46" s="59">
        <v>185</v>
      </c>
      <c r="V46" s="59">
        <v>7805</v>
      </c>
      <c r="W46" s="62">
        <f>SUM(T46:V46)</f>
        <v>10550</v>
      </c>
      <c r="Y46" s="12" t="s">
        <v>50</v>
      </c>
      <c r="Z46" s="4"/>
      <c r="AA46" s="4"/>
      <c r="AB46" s="4"/>
      <c r="AC46" s="4"/>
      <c r="AD46" s="4"/>
      <c r="AE46" s="4"/>
      <c r="AF46" s="4"/>
      <c r="AG46" s="8" t="s">
        <v>63</v>
      </c>
      <c r="AH46" s="76" t="s">
        <v>20</v>
      </c>
      <c r="AI46" s="76" t="s">
        <v>21</v>
      </c>
      <c r="AJ46" s="76" t="s">
        <v>22</v>
      </c>
      <c r="AK46" s="76" t="s">
        <v>23</v>
      </c>
      <c r="AL46" s="77" t="s">
        <v>38</v>
      </c>
      <c r="AM46" s="76" t="s">
        <v>0</v>
      </c>
      <c r="AN46"/>
      <c r="AO46" s="91" t="s">
        <v>199</v>
      </c>
      <c r="AP46" s="91">
        <v>32</v>
      </c>
      <c r="AQ46" s="91">
        <v>0</v>
      </c>
      <c r="AR46" s="91">
        <v>15</v>
      </c>
      <c r="AS46" s="91">
        <f t="shared" si="1"/>
        <v>47</v>
      </c>
      <c r="AT46" s="92"/>
      <c r="AU46" s="91" t="s">
        <v>244</v>
      </c>
      <c r="AV46" s="91">
        <v>1</v>
      </c>
      <c r="AW46" s="91">
        <v>0</v>
      </c>
      <c r="AX46" s="91">
        <v>1</v>
      </c>
      <c r="AY46" s="91">
        <f t="shared" si="2"/>
        <v>2</v>
      </c>
      <c r="AZ46" s="92"/>
      <c r="BA46" s="91"/>
      <c r="BB46" s="91"/>
      <c r="BC46" s="91"/>
      <c r="BD46" s="91"/>
      <c r="BE46" s="91"/>
      <c r="BF46" s="93"/>
      <c r="BG46" s="94" t="s">
        <v>293</v>
      </c>
      <c r="BH46" s="94">
        <v>2</v>
      </c>
      <c r="BI46" s="94">
        <v>0</v>
      </c>
      <c r="BJ46" s="94">
        <v>13</v>
      </c>
      <c r="BK46" s="94">
        <f t="shared" si="4"/>
        <v>15</v>
      </c>
      <c r="BL46" s="93"/>
      <c r="BM46" s="94"/>
      <c r="BN46" s="94"/>
      <c r="BO46" s="94"/>
      <c r="BP46" s="94"/>
      <c r="BQ46" s="94"/>
      <c r="BR46" s="93"/>
      <c r="BS46" s="94"/>
      <c r="BT46" s="94"/>
      <c r="BU46" s="94"/>
      <c r="BV46" s="94"/>
      <c r="BW46" s="94"/>
    </row>
    <row r="47" spans="1:75" ht="12.75">
      <c r="A47" s="42" t="s">
        <v>89</v>
      </c>
      <c r="B47" s="42">
        <v>1712</v>
      </c>
      <c r="C47" s="42">
        <v>61</v>
      </c>
      <c r="D47" s="42">
        <v>2100</v>
      </c>
      <c r="E47" s="42">
        <f>SUM(B47:D47)</f>
        <v>3873</v>
      </c>
      <c r="F47" s="20"/>
      <c r="G47" s="101" t="s">
        <v>59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59" t="s">
        <v>0</v>
      </c>
      <c r="T47" s="59">
        <f>T46+T45</f>
        <v>7944</v>
      </c>
      <c r="U47" s="59">
        <f>U46+U45</f>
        <v>316</v>
      </c>
      <c r="V47" s="59">
        <f>V46+V45</f>
        <v>10606</v>
      </c>
      <c r="W47" s="59">
        <f>W46+W45</f>
        <v>18866</v>
      </c>
      <c r="Y47" s="9" t="s">
        <v>29</v>
      </c>
      <c r="Z47" s="113">
        <v>10</v>
      </c>
      <c r="AA47" s="113"/>
      <c r="AB47" s="113"/>
      <c r="AC47" s="113"/>
      <c r="AD47" s="113"/>
      <c r="AE47" s="113">
        <v>10</v>
      </c>
      <c r="AF47" s="4"/>
      <c r="AG47" s="9" t="s">
        <v>28</v>
      </c>
      <c r="AH47" s="119"/>
      <c r="AI47" s="119"/>
      <c r="AJ47" s="119"/>
      <c r="AK47" s="119"/>
      <c r="AL47" s="119"/>
      <c r="AM47" s="119"/>
      <c r="AN47"/>
      <c r="AO47" s="91" t="s">
        <v>200</v>
      </c>
      <c r="AP47" s="91">
        <v>9</v>
      </c>
      <c r="AQ47" s="91">
        <v>0</v>
      </c>
      <c r="AR47" s="91">
        <v>6</v>
      </c>
      <c r="AS47" s="91">
        <f t="shared" si="1"/>
        <v>15</v>
      </c>
      <c r="AT47" s="92"/>
      <c r="AU47" s="91" t="s">
        <v>245</v>
      </c>
      <c r="AV47" s="91">
        <v>0</v>
      </c>
      <c r="AW47" s="91">
        <v>0</v>
      </c>
      <c r="AX47" s="91">
        <v>1</v>
      </c>
      <c r="AY47" s="91">
        <f t="shared" si="2"/>
        <v>1</v>
      </c>
      <c r="AZ47" s="92"/>
      <c r="BA47" s="91"/>
      <c r="BB47" s="91"/>
      <c r="BC47" s="91"/>
      <c r="BD47" s="91"/>
      <c r="BE47" s="91"/>
      <c r="BF47" s="93"/>
      <c r="BG47" s="94" t="s">
        <v>294</v>
      </c>
      <c r="BH47" s="94">
        <v>0</v>
      </c>
      <c r="BI47" s="94">
        <v>0</v>
      </c>
      <c r="BJ47" s="94">
        <v>14</v>
      </c>
      <c r="BK47" s="94">
        <f t="shared" si="4"/>
        <v>14</v>
      </c>
      <c r="BL47" s="93"/>
      <c r="BM47" s="94"/>
      <c r="BN47" s="94"/>
      <c r="BO47" s="94"/>
      <c r="BP47" s="94"/>
      <c r="BQ47" s="94"/>
      <c r="BR47" s="93"/>
      <c r="BS47" s="94"/>
      <c r="BT47" s="94"/>
      <c r="BU47" s="94"/>
      <c r="BV47" s="94"/>
      <c r="BW47" s="94"/>
    </row>
    <row r="48" spans="1:75" ht="12.75">
      <c r="A48" s="52"/>
      <c r="B48" s="52"/>
      <c r="C48" s="52"/>
      <c r="D48" s="52"/>
      <c r="E48" s="22"/>
      <c r="F48" s="20"/>
      <c r="G48" s="101" t="s">
        <v>54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Y48" s="9" t="s">
        <v>9</v>
      </c>
      <c r="Z48" s="113"/>
      <c r="AA48" s="113"/>
      <c r="AB48" s="113"/>
      <c r="AC48" s="113"/>
      <c r="AD48" s="113"/>
      <c r="AE48" s="113"/>
      <c r="AF48" s="4"/>
      <c r="AG48" s="9" t="s">
        <v>9</v>
      </c>
      <c r="AH48" s="119"/>
      <c r="AI48" s="119"/>
      <c r="AJ48" s="119"/>
      <c r="AK48" s="119"/>
      <c r="AL48" s="119"/>
      <c r="AM48" s="119"/>
      <c r="AN48"/>
      <c r="AO48" s="91" t="s">
        <v>201</v>
      </c>
      <c r="AP48" s="91">
        <v>22</v>
      </c>
      <c r="AQ48" s="91">
        <v>1</v>
      </c>
      <c r="AR48" s="91">
        <v>12</v>
      </c>
      <c r="AS48" s="91">
        <f>SUM(AP48:AR48)</f>
        <v>35</v>
      </c>
      <c r="AT48" s="92"/>
      <c r="AU48" s="91" t="s">
        <v>106</v>
      </c>
      <c r="AV48" s="91">
        <v>2</v>
      </c>
      <c r="AW48" s="91">
        <v>0</v>
      </c>
      <c r="AX48" s="91">
        <v>0</v>
      </c>
      <c r="AY48" s="91">
        <f t="shared" si="2"/>
        <v>2</v>
      </c>
      <c r="AZ48" s="92"/>
      <c r="BA48" s="91"/>
      <c r="BB48" s="91"/>
      <c r="BC48" s="91"/>
      <c r="BD48" s="91"/>
      <c r="BE48" s="91"/>
      <c r="BF48" s="93"/>
      <c r="BG48" s="94" t="s">
        <v>295</v>
      </c>
      <c r="BH48" s="94">
        <v>0</v>
      </c>
      <c r="BI48" s="94">
        <v>0</v>
      </c>
      <c r="BJ48" s="94">
        <v>8</v>
      </c>
      <c r="BK48" s="94">
        <f>SUM(BH48:BJ48)</f>
        <v>8</v>
      </c>
      <c r="BL48" s="93"/>
      <c r="BM48" s="94"/>
      <c r="BN48" s="94"/>
      <c r="BO48" s="94"/>
      <c r="BP48" s="94"/>
      <c r="BQ48" s="94"/>
      <c r="BR48" s="93"/>
      <c r="BS48" s="94"/>
      <c r="BT48" s="94"/>
      <c r="BU48" s="94"/>
      <c r="BV48" s="94"/>
      <c r="BW48" s="94"/>
    </row>
    <row r="49" spans="1:75" ht="12.75">
      <c r="A49" s="103"/>
      <c r="B49" s="44"/>
      <c r="C49" s="44"/>
      <c r="D49" s="44"/>
      <c r="E49" s="44"/>
      <c r="F49" s="20"/>
      <c r="G49" s="102" t="s">
        <v>53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Y49" s="100" t="s">
        <v>49</v>
      </c>
      <c r="Z49" s="113"/>
      <c r="AA49" s="113">
        <v>1</v>
      </c>
      <c r="AB49" s="113">
        <v>2</v>
      </c>
      <c r="AC49" s="113"/>
      <c r="AD49" s="113"/>
      <c r="AE49" s="113">
        <v>3</v>
      </c>
      <c r="AF49" s="3"/>
      <c r="AG49" s="100" t="s">
        <v>49</v>
      </c>
      <c r="AH49" s="119"/>
      <c r="AI49" s="119"/>
      <c r="AJ49" s="119"/>
      <c r="AK49" s="119"/>
      <c r="AL49" s="119"/>
      <c r="AM49" s="119"/>
      <c r="AN49"/>
      <c r="AO49" s="91" t="s">
        <v>202</v>
      </c>
      <c r="AP49" s="91">
        <v>507</v>
      </c>
      <c r="AQ49" s="91">
        <v>7</v>
      </c>
      <c r="AR49" s="91">
        <v>171</v>
      </c>
      <c r="AS49" s="91">
        <f>SUM(AP49:AR49)</f>
        <v>685</v>
      </c>
      <c r="AT49" s="92"/>
      <c r="AU49" s="91" t="s">
        <v>246</v>
      </c>
      <c r="AV49" s="91">
        <v>2</v>
      </c>
      <c r="AW49" s="91">
        <v>0</v>
      </c>
      <c r="AX49" s="91">
        <v>3</v>
      </c>
      <c r="AY49" s="91">
        <f t="shared" si="2"/>
        <v>5</v>
      </c>
      <c r="AZ49" s="92"/>
      <c r="BA49" s="91" t="s">
        <v>0</v>
      </c>
      <c r="BB49" s="91">
        <f>SUM(AP5:AP49)+SUM(AV5:AV49)+SUM(BB5:BB48)</f>
        <v>5295</v>
      </c>
      <c r="BC49" s="91">
        <f>SUM(AQ5:AQ49)+SUM(AW5:AW49)+SUM(BC5:BC48)</f>
        <v>123</v>
      </c>
      <c r="BD49" s="91">
        <f>SUM(AR5:AR49)+SUM(AX5:AX49)+SUM(BD5:BD48)</f>
        <v>2664</v>
      </c>
      <c r="BE49" s="91">
        <f>SUM(BB49:BD49)</f>
        <v>8082</v>
      </c>
      <c r="BF49" s="93"/>
      <c r="BG49" s="94" t="s">
        <v>296</v>
      </c>
      <c r="BH49" s="94">
        <v>0</v>
      </c>
      <c r="BI49" s="94">
        <v>0</v>
      </c>
      <c r="BJ49" s="94">
        <v>2</v>
      </c>
      <c r="BK49" s="94">
        <f>SUM(BH49:BJ49)</f>
        <v>2</v>
      </c>
      <c r="BL49" s="93"/>
      <c r="BM49" s="94"/>
      <c r="BN49" s="94"/>
      <c r="BO49" s="94"/>
      <c r="BP49" s="94"/>
      <c r="BQ49" s="94"/>
      <c r="BR49" s="93"/>
      <c r="BS49" s="94" t="s">
        <v>0</v>
      </c>
      <c r="BT49" s="94">
        <f>SUM(BH5:BH49)+SUM(BN5:BN49)+SUM(BT5:BT48)</f>
        <v>1415</v>
      </c>
      <c r="BU49" s="94">
        <f>SUM(BI5:BI49)+SUM(BO5:BO49)+SUM(BU5:BU48)</f>
        <v>20</v>
      </c>
      <c r="BV49" s="94">
        <f>SUM(BJ5:BJ49)+SUM(BP5:BP49)+SUM(BV5:BV48)</f>
        <v>2423</v>
      </c>
      <c r="BW49" s="94">
        <f>SUM(BT49:BV49)</f>
        <v>3858</v>
      </c>
    </row>
    <row r="50" spans="1:75" ht="12.75">
      <c r="A50" s="43"/>
      <c r="B50" s="104"/>
      <c r="C50" s="104"/>
      <c r="D50" s="104"/>
      <c r="E50" s="63"/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Y50" s="9" t="s">
        <v>10</v>
      </c>
      <c r="Z50" s="113">
        <v>35</v>
      </c>
      <c r="AA50" s="113">
        <v>251</v>
      </c>
      <c r="AB50" s="113">
        <v>147</v>
      </c>
      <c r="AC50" s="113">
        <v>13</v>
      </c>
      <c r="AD50" s="113"/>
      <c r="AE50" s="113">
        <v>446</v>
      </c>
      <c r="AF50" s="4"/>
      <c r="AG50" s="9" t="s">
        <v>10</v>
      </c>
      <c r="AH50" s="119"/>
      <c r="AI50" s="119"/>
      <c r="AJ50" s="119">
        <v>1</v>
      </c>
      <c r="AK50" s="119">
        <v>133</v>
      </c>
      <c r="AL50" s="119"/>
      <c r="AM50" s="119">
        <v>134</v>
      </c>
      <c r="AN50"/>
      <c r="AO50" s="93"/>
      <c r="AP50" s="93"/>
      <c r="AQ50" s="93"/>
      <c r="AR50" s="93"/>
      <c r="AS50" s="92"/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2"/>
      <c r="BH50" s="92"/>
      <c r="BI50" s="92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</row>
    <row r="51" spans="1:75" ht="12.75">
      <c r="A51" s="43"/>
      <c r="B51" s="63"/>
      <c r="C51" s="63"/>
      <c r="D51" s="63"/>
      <c r="E51" s="4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Y51" s="10" t="s">
        <v>0</v>
      </c>
      <c r="Z51" s="11">
        <f aca="true" t="shared" si="24" ref="Z51:AE51">SUM(Z47:Z50)</f>
        <v>45</v>
      </c>
      <c r="AA51" s="11">
        <f t="shared" si="24"/>
        <v>252</v>
      </c>
      <c r="AB51" s="11">
        <f t="shared" si="24"/>
        <v>149</v>
      </c>
      <c r="AC51" s="11">
        <f t="shared" si="24"/>
        <v>13</v>
      </c>
      <c r="AD51" s="11">
        <f t="shared" si="24"/>
        <v>0</v>
      </c>
      <c r="AE51" s="11">
        <f t="shared" si="24"/>
        <v>459</v>
      </c>
      <c r="AF51" s="4"/>
      <c r="AG51" s="10" t="s">
        <v>0</v>
      </c>
      <c r="AH51" s="11">
        <f aca="true" t="shared" si="25" ref="AH51:AM51">SUM(AH47:AH50)</f>
        <v>0</v>
      </c>
      <c r="AI51" s="11">
        <f t="shared" si="25"/>
        <v>0</v>
      </c>
      <c r="AJ51" s="11">
        <f t="shared" si="25"/>
        <v>1</v>
      </c>
      <c r="AK51" s="11">
        <f t="shared" si="25"/>
        <v>133</v>
      </c>
      <c r="AL51" s="11">
        <f t="shared" si="25"/>
        <v>0</v>
      </c>
      <c r="AM51" s="11">
        <f t="shared" si="25"/>
        <v>134</v>
      </c>
      <c r="AN51"/>
      <c r="AO51" s="93"/>
      <c r="AP51" s="93"/>
      <c r="AQ51" s="93"/>
      <c r="AR51" s="93"/>
      <c r="AS51" s="92"/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2"/>
      <c r="BH51" s="92"/>
      <c r="BI51" s="92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</row>
    <row r="52" spans="1:39" ht="12.75">
      <c r="A52" s="43"/>
      <c r="B52" s="63"/>
      <c r="C52" s="63"/>
      <c r="D52" s="63"/>
      <c r="E52" s="44"/>
      <c r="S52" s="17"/>
      <c r="T52" s="17"/>
      <c r="U52" s="17"/>
      <c r="V52" s="17"/>
      <c r="W52" s="17"/>
      <c r="AG52" s="9"/>
      <c r="AH52" s="4"/>
      <c r="AI52" s="4"/>
      <c r="AJ52" s="4"/>
      <c r="AK52" s="4"/>
      <c r="AL52" s="4"/>
      <c r="AM52" s="4"/>
    </row>
    <row r="53" spans="1:39" ht="12.75">
      <c r="A53" s="43"/>
      <c r="B53" s="63"/>
      <c r="C53" s="63"/>
      <c r="D53" s="105"/>
      <c r="E53" s="44"/>
      <c r="S53" s="17"/>
      <c r="T53" s="17"/>
      <c r="U53" s="17"/>
      <c r="V53" s="17"/>
      <c r="W53" s="17"/>
      <c r="Y53" s="8" t="s">
        <v>61</v>
      </c>
      <c r="Z53" s="4"/>
      <c r="AA53" s="4"/>
      <c r="AB53" s="4"/>
      <c r="AC53" s="4"/>
      <c r="AD53" s="4"/>
      <c r="AE53" s="4"/>
      <c r="AG53" s="8" t="s">
        <v>66</v>
      </c>
      <c r="AH53" s="76" t="s">
        <v>20</v>
      </c>
      <c r="AI53" s="76" t="s">
        <v>21</v>
      </c>
      <c r="AJ53" s="76" t="s">
        <v>22</v>
      </c>
      <c r="AK53" s="76" t="s">
        <v>23</v>
      </c>
      <c r="AL53" s="77" t="s">
        <v>38</v>
      </c>
      <c r="AM53" s="76" t="s">
        <v>0</v>
      </c>
    </row>
    <row r="54" spans="1:39" ht="12.75">
      <c r="A54" s="43"/>
      <c r="B54" s="44"/>
      <c r="C54" s="44"/>
      <c r="D54" s="44"/>
      <c r="E54" s="44"/>
      <c r="Y54" s="9" t="s">
        <v>29</v>
      </c>
      <c r="Z54" s="110"/>
      <c r="AA54" s="110"/>
      <c r="AB54" s="110"/>
      <c r="AC54" s="110"/>
      <c r="AD54" s="110"/>
      <c r="AE54" s="110"/>
      <c r="AG54" s="9" t="s">
        <v>28</v>
      </c>
      <c r="AH54" s="109">
        <v>47</v>
      </c>
      <c r="AI54" s="109">
        <v>1</v>
      </c>
      <c r="AJ54" s="109"/>
      <c r="AK54" s="109"/>
      <c r="AL54" s="109"/>
      <c r="AM54" s="109">
        <v>48</v>
      </c>
    </row>
    <row r="55" spans="1:39" ht="12.75">
      <c r="A55" s="17"/>
      <c r="B55" s="17"/>
      <c r="C55" s="17"/>
      <c r="D55" s="17"/>
      <c r="E55" s="17"/>
      <c r="Y55" s="9" t="s">
        <v>9</v>
      </c>
      <c r="Z55" s="110"/>
      <c r="AA55" s="110"/>
      <c r="AB55" s="110"/>
      <c r="AC55" s="110"/>
      <c r="AD55" s="110"/>
      <c r="AE55" s="110"/>
      <c r="AG55" s="9" t="s">
        <v>9</v>
      </c>
      <c r="AH55" s="109"/>
      <c r="AI55" s="109"/>
      <c r="AJ55" s="109"/>
      <c r="AK55" s="109"/>
      <c r="AL55" s="109"/>
      <c r="AM55" s="109"/>
    </row>
    <row r="56" spans="1:39" ht="12.75">
      <c r="A56" s="17"/>
      <c r="B56" s="17"/>
      <c r="C56" s="17"/>
      <c r="D56" s="17"/>
      <c r="E56" s="17"/>
      <c r="Y56" s="100" t="s">
        <v>49</v>
      </c>
      <c r="Z56" s="110"/>
      <c r="AA56" s="110"/>
      <c r="AB56" s="110"/>
      <c r="AC56" s="110"/>
      <c r="AD56" s="110"/>
      <c r="AE56" s="110"/>
      <c r="AG56" s="100" t="s">
        <v>49</v>
      </c>
      <c r="AH56" s="109"/>
      <c r="AI56" s="109"/>
      <c r="AJ56" s="109"/>
      <c r="AK56" s="109"/>
      <c r="AL56" s="109"/>
      <c r="AM56" s="109"/>
    </row>
    <row r="57" spans="1:39" ht="12.75">
      <c r="A57" s="18"/>
      <c r="B57" s="18"/>
      <c r="C57" s="18"/>
      <c r="D57" s="18"/>
      <c r="E57" s="20"/>
      <c r="Y57" s="9" t="s">
        <v>10</v>
      </c>
      <c r="Z57" s="110"/>
      <c r="AA57" s="110"/>
      <c r="AB57" s="110"/>
      <c r="AC57" s="110"/>
      <c r="AD57" s="110">
        <v>293</v>
      </c>
      <c r="AE57" s="110">
        <v>293</v>
      </c>
      <c r="AG57" s="9" t="s">
        <v>10</v>
      </c>
      <c r="AH57" s="109">
        <v>32</v>
      </c>
      <c r="AI57" s="109">
        <v>30</v>
      </c>
      <c r="AJ57" s="109"/>
      <c r="AK57" s="109"/>
      <c r="AL57" s="109"/>
      <c r="AM57" s="109">
        <v>62</v>
      </c>
    </row>
    <row r="58" spans="1:39" ht="12.75">
      <c r="A58" s="18"/>
      <c r="B58" s="18"/>
      <c r="C58" s="18"/>
      <c r="D58" s="18"/>
      <c r="E58" s="20"/>
      <c r="Y58" s="10" t="s">
        <v>0</v>
      </c>
      <c r="Z58" s="11">
        <f aca="true" t="shared" si="26" ref="Z58:AE58">SUM(Z54:Z57)</f>
        <v>0</v>
      </c>
      <c r="AA58" s="11">
        <f t="shared" si="26"/>
        <v>0</v>
      </c>
      <c r="AB58" s="11">
        <f t="shared" si="26"/>
        <v>0</v>
      </c>
      <c r="AC58" s="11">
        <f t="shared" si="26"/>
        <v>0</v>
      </c>
      <c r="AD58" s="11">
        <f t="shared" si="26"/>
        <v>293</v>
      </c>
      <c r="AE58" s="11">
        <f t="shared" si="26"/>
        <v>293</v>
      </c>
      <c r="AG58" s="10" t="s">
        <v>0</v>
      </c>
      <c r="AH58" s="11">
        <f aca="true" t="shared" si="27" ref="AH58:AM58">SUM(AH54:AH57)</f>
        <v>79</v>
      </c>
      <c r="AI58" s="11">
        <f t="shared" si="27"/>
        <v>31</v>
      </c>
      <c r="AJ58" s="11">
        <f t="shared" si="27"/>
        <v>0</v>
      </c>
      <c r="AK58" s="11">
        <f t="shared" si="27"/>
        <v>0</v>
      </c>
      <c r="AL58" s="11">
        <f t="shared" si="27"/>
        <v>0</v>
      </c>
      <c r="AM58" s="11">
        <f t="shared" si="27"/>
        <v>110</v>
      </c>
    </row>
    <row r="59" spans="1:39" ht="12.75">
      <c r="A59" s="19"/>
      <c r="B59" s="19"/>
      <c r="C59" s="19"/>
      <c r="D59" s="19"/>
      <c r="E59" s="19"/>
      <c r="AG59" s="3"/>
      <c r="AH59" s="3"/>
      <c r="AI59" s="3"/>
      <c r="AJ59" s="3"/>
      <c r="AK59" s="3"/>
      <c r="AL59" s="3"/>
      <c r="AM59" s="3"/>
    </row>
    <row r="60" spans="1:39" ht="12.75">
      <c r="A60" s="17"/>
      <c r="B60" s="17"/>
      <c r="C60" s="17"/>
      <c r="D60" s="17"/>
      <c r="E60" s="17"/>
      <c r="AG60" s="8" t="s">
        <v>17</v>
      </c>
      <c r="AH60" s="76" t="s">
        <v>18</v>
      </c>
      <c r="AI60" s="76" t="s">
        <v>19</v>
      </c>
      <c r="AJ60" s="75"/>
      <c r="AK60" s="75"/>
      <c r="AL60" s="77" t="s">
        <v>38</v>
      </c>
      <c r="AM60" s="76" t="s">
        <v>0</v>
      </c>
    </row>
    <row r="61" spans="33:39" ht="12.75">
      <c r="AG61" s="9" t="s">
        <v>27</v>
      </c>
      <c r="AH61" s="120">
        <v>415</v>
      </c>
      <c r="AI61" s="120">
        <v>63</v>
      </c>
      <c r="AJ61" s="120"/>
      <c r="AK61" s="120"/>
      <c r="AL61" s="120"/>
      <c r="AM61" s="120">
        <v>478</v>
      </c>
    </row>
    <row r="62" spans="33:39" ht="12.75">
      <c r="AG62" s="9" t="s">
        <v>9</v>
      </c>
      <c r="AH62" s="120">
        <v>90</v>
      </c>
      <c r="AI62" s="120">
        <v>29</v>
      </c>
      <c r="AJ62" s="120"/>
      <c r="AK62" s="120"/>
      <c r="AL62" s="120"/>
      <c r="AM62" s="120">
        <v>119</v>
      </c>
    </row>
    <row r="63" spans="33:39" ht="12.75">
      <c r="AG63" s="100" t="s">
        <v>49</v>
      </c>
      <c r="AH63" s="120">
        <v>37</v>
      </c>
      <c r="AI63" s="120">
        <v>10</v>
      </c>
      <c r="AJ63" s="120"/>
      <c r="AK63" s="120"/>
      <c r="AL63" s="120"/>
      <c r="AM63" s="120">
        <v>47</v>
      </c>
    </row>
    <row r="64" spans="33:39" ht="12.75">
      <c r="AG64" s="9" t="s">
        <v>10</v>
      </c>
      <c r="AH64" s="120">
        <v>5780</v>
      </c>
      <c r="AI64" s="120">
        <v>3272</v>
      </c>
      <c r="AJ64" s="120"/>
      <c r="AK64" s="120"/>
      <c r="AL64" s="120">
        <v>910</v>
      </c>
      <c r="AM64" s="120">
        <v>9962</v>
      </c>
    </row>
    <row r="65" spans="33:39" ht="12.75">
      <c r="AG65" s="10" t="s">
        <v>0</v>
      </c>
      <c r="AH65" s="11">
        <f aca="true" t="shared" si="28" ref="AH65:AM65">SUM(AH61:AH64)</f>
        <v>6322</v>
      </c>
      <c r="AI65" s="11">
        <f t="shared" si="28"/>
        <v>3374</v>
      </c>
      <c r="AJ65" s="11">
        <f t="shared" si="28"/>
        <v>0</v>
      </c>
      <c r="AK65" s="11">
        <f t="shared" si="28"/>
        <v>0</v>
      </c>
      <c r="AL65" s="11">
        <f t="shared" si="28"/>
        <v>910</v>
      </c>
      <c r="AM65" s="11">
        <f t="shared" si="28"/>
        <v>10606</v>
      </c>
    </row>
    <row r="66" ht="12.75">
      <c r="AG66" s="1" t="s">
        <v>64</v>
      </c>
    </row>
    <row r="67" ht="12.75">
      <c r="AG67" s="1" t="s">
        <v>65</v>
      </c>
    </row>
  </sheetData>
  <sheetProtection/>
  <hyperlinks>
    <hyperlink ref="G49" r:id="rId1" display="http://www.vpaa.uillinois.edu/RaceEthnicity/index.cfm"/>
  </hyperlinks>
  <printOptions/>
  <pageMargins left="0.25" right="0" top="0.25" bottom="0.25" header="0.5" footer="0.5"/>
  <pageSetup fitToWidth="0" fitToHeight="1" horizontalDpi="600" verticalDpi="600" orientation="landscape" scale="96" r:id="rId2"/>
  <rowBreaks count="1" manualBreakCount="1">
    <brk id="50" max="255" man="1"/>
  </rowBreaks>
  <colBreaks count="3" manualBreakCount="3">
    <brk id="24" max="50" man="1"/>
    <brk id="40" max="65535" man="1"/>
    <brk id="5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Stern, Elizabeth Jane</cp:lastModifiedBy>
  <cp:lastPrinted>2006-09-08T18:03:10Z</cp:lastPrinted>
  <dcterms:created xsi:type="dcterms:W3CDTF">2001-03-07T20:39:21Z</dcterms:created>
  <dcterms:modified xsi:type="dcterms:W3CDTF">2020-06-25T16:58:41Z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