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84" windowHeight="8964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<sst xmlns="http://schemas.openxmlformats.org/spreadsheetml/2006/main" count="266" uniqueCount="218">
  <si>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</si>
  <si>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</si>
  <si>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</si>
  <si>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</si>
  <si>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</si>
  <si>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</si>
  <si>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</si>
  <si>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</si>
  <si>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</si>
  <si>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</si>
  <si>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</si>
  <si>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</si>
  <si>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</si>
  <si>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</si>
  <si>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</si>
  <si>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</si>
  <si>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</si>
  <si>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</si>
  <si>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</si>
  <si>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</si>
  <si>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</si>
  <si>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</si>
  <si>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On-Campus Fall 2015 New Beginning Freshmen 10-Day Profile</t>
  </si>
  <si>
    <t>PUBLICATION DATE:  September 5, 2015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</si>
  <si>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</si>
  <si>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</si>
  <si>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</si>
  <si>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</si>
  <si>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</si>
  <si>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</si>
  <si>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</si>
  <si>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Liberal Arts &amp; Sci </t>
  </si>
  <si>
    <t xml:space="preserve">Media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</si>
  <si>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</si>
  <si>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</si>
  <si>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</si>
  <si>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</si>
  <si>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</si>
  <si>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</si>
  <si>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</si>
  <si>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</si>
  <si>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</si>
  <si>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</si>
  <si>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</si>
  <si>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</si>
  <si>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</si>
  <si>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</si>
  <si>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</si>
  <si>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</si>
  <si>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</si>
  <si>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</si>
  <si>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</si>
  <si>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</si>
  <si>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</si>
  <si>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</si>
  <si>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</si>
  <si>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</si>
  <si>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</si>
  <si>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</si>
  <si>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</si>
  <si>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</si>
  <si>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</si>
  <si>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</si>
  <si>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</si>
  <si>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</si>
  <si>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</si>
  <si>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</si>
  <si>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</si>
  <si>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</si>
  <si>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</si>
  <si>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</si>
  <si>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</si>
  <si>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</si>
  <si>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</si>
  <si>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</si>
  <si>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</si>
  <si>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</si>
  <si>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</si>
  <si>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</si>
  <si>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</si>
  <si>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</si>
  <si>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</si>
  <si>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South Carolina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</si>
  <si>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</si>
  <si>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</si>
  <si>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</si>
  <si>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</si>
  <si>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</si>
  <si>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</si>
  <si>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</si>
  <si>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</si>
  <si>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</si>
  <si>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</si>
  <si>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</si>
  <si>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</si>
  <si>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</si>
  <si>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</si>
  <si>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</si>
  <si>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</si>
  <si>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</si>
  <si>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</si>
  <si>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</si>
  <si>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</si>
  <si>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</si>
  <si>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</si>
  <si>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</si>
  <si>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</si>
  <si>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</si>
  <si>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</si>
  <si>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</si>
  <si>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</si>
  <si>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</si>
  <si>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</si>
  <si>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</si>
  <si>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</si>
  <si>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</si>
  <si>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</si>
  <si>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</si>
  <si>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</si>
  <si>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</si>
  <si>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</si>
  <si>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</si>
  <si>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</si>
  <si>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</si>
  <si>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</si>
  <si>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</si>
  <si>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</si>
  <si>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</si>
  <si>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</si>
  <si>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</si>
  <si>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</si>
  <si>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</si>
  <si>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</si>
  <si>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</si>
  <si>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</si>
  <si>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</si>
  <si>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</si>
  <si>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</si>
  <si>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</si>
  <si>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</si>
  <si>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</si>
  <si>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</si>
  <si>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</si>
  <si>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</si>
  <si>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</si>
  <si>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</si>
  <si>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</si>
  <si>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</si>
  <si>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</si>
  <si>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</si>
  <si>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</si>
  <si>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</si>
  <si>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</si>
  <si>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</si>
  <si>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</si>
  <si>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</si>
  <si>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</si>
  <si>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</si>
  <si>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</si>
  <si>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</si>
  <si>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</si>
  <si>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</si>
  <si>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</si>
  <si>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Sangamon </t>
  </si>
  <si>
    <t xml:space="preserve">Schuyler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</si>
  <si>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</si>
  <si>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</si>
  <si>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</si>
  <si>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</si>
  <si>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</si>
  <si>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</si>
  <si>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</si>
  <si>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</si>
  <si>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</si>
  <si>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</si>
  <si>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</si>
  <si>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</si>
  <si>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</si>
  <si>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</si>
  <si>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Armenia </t>
  </si>
  <si>
    <t xml:space="preserve">Australia </t>
  </si>
  <si>
    <t xml:space="preserve">Bangladesh </t>
  </si>
  <si>
    <t xml:space="preserve">Brazil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</si>
  <si>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</si>
  <si>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</si>
  <si>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</si>
  <si>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</si>
  <si>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</si>
  <si>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</si>
  <si>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Egypt </t>
  </si>
  <si>
    <t xml:space="preserve">Germany </t>
  </si>
  <si>
    <t xml:space="preserve">Hong Kong </t>
  </si>
  <si>
    <t xml:space="preserve">India </t>
  </si>
  <si>
    <t xml:space="preserve">Indonesia </t>
  </si>
  <si>
    <t xml:space="preserve">Ireland </t>
  </si>
  <si>
    <t xml:space="preserve">Italy </t>
  </si>
  <si>
    <t xml:space="preserve">Japan </t>
  </si>
  <si>
    <t xml:space="preserve">Macau </t>
  </si>
  <si>
    <t xml:space="preserve">Malaysia </t>
  </si>
  <si>
    <t xml:space="preserve">Mexico </t>
  </si>
  <si>
    <t xml:space="preserve">Mongolia </t>
  </si>
  <si>
    <t xml:space="preserve">Netherlands </t>
  </si>
  <si>
    <t xml:space="preserve">New Zealand </t>
  </si>
  <si>
    <t xml:space="preserve">Pakistan </t>
  </si>
  <si>
    <t xml:space="preserve">Philippines </t>
  </si>
  <si>
    <t xml:space="preserve">Portugal </t>
  </si>
  <si>
    <t xml:space="preserve">Russia </t>
  </si>
  <si>
    <t xml:space="preserve">Saudi Arabia </t>
  </si>
  <si>
    <t xml:space="preserve">Singapore </t>
  </si>
  <si>
    <t xml:space="preserve">South Korea </t>
  </si>
  <si>
    <t xml:space="preserve">Switzerland </t>
  </si>
  <si>
    <t xml:space="preserve">Taiwan </t>
  </si>
  <si>
    <t xml:space="preserve">Thailand </t>
  </si>
  <si>
    <t xml:space="preserve">Turkey </t>
  </si>
  <si>
    <t xml:space="preserve">Ukraine </t>
  </si>
  <si>
    <t xml:space="preserve">United Kingdom </t>
  </si>
  <si>
    <t xml:space="preserve">Uruguay </t>
  </si>
  <si>
    <t xml:space="preserve">Vietnam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</si>
</sst>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33" width="19.57421875" style="1" customWidth="1"/>
    <col min="34" max="34" width="6.140625" style="1" bestFit="1" customWidth="1"/>
    <col min="35" max="35" width="5.8515625" style="1" bestFit="1" customWidth="1"/>
    <col min="36" max="16384" width="9.140625" style="1" customWidth="1"/>
  </cols>
  <sheetData>
    <row r="1" spans="1:31" ht="15.75" customHeight="1">
      <c r="A1" s="4" t="s">
        <v>22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10</v>
      </c>
      <c r="Q1" s="4" t="s">
        <v>22</v>
      </c>
      <c r="AE1" s="53" t="s">
        <v>10</v>
      </c>
    </row>
    <row r="2" spans="1:31" ht="11.25" customHeight="1">
      <c r="A2" s="93" t="s">
        <v>21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23</v>
      </c>
      <c r="Q2" s="93" t="s">
        <v>21</v>
      </c>
      <c r="AE2" s="63" t="s">
        <v>23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5" ht="11.25" customHeight="1">
      <c r="A4" s="49" t="s">
        <v>11</v>
      </c>
      <c r="B4" s="49"/>
      <c r="C4" s="64"/>
      <c r="D4" s="9"/>
      <c r="E4" s="50" t="s">
        <v>9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13</v>
      </c>
      <c r="R4" s="57"/>
      <c r="S4" s="57"/>
      <c r="T4" s="5"/>
      <c r="U4" s="56" t="s">
        <v>13</v>
      </c>
      <c r="V4" s="57"/>
      <c r="W4" s="57"/>
      <c r="Y4" s="56" t="s">
        <v>13</v>
      </c>
      <c r="Z4" s="57"/>
      <c r="AA4" s="57"/>
      <c r="AB4" s="5"/>
      <c r="AC4" s="47" t="s">
        <v>12</v>
      </c>
      <c r="AD4" s="39"/>
      <c r="AE4" s="39"/>
      <c r="AF4" s="5"/>
      <c r="AG4" s="47" t="s">
        <v>12</v>
      </c>
      <c r="AH4" s="39"/>
      <c r="AI4" s="39"/>
    </row>
    <row r="5" spans="1:35" ht="11.25" customHeight="1">
      <c r="A5" s="51"/>
      <c r="B5" s="51" t="s">
        <v>14</v>
      </c>
      <c r="C5" s="12" t="s">
        <v>15</v>
      </c>
      <c r="D5" s="9"/>
      <c r="E5" s="15"/>
      <c r="F5" s="17" t="s">
        <v>14</v>
      </c>
      <c r="G5" s="17" t="s">
        <v>15</v>
      </c>
      <c r="H5" s="9"/>
      <c r="I5" s="13"/>
      <c r="J5" s="16" t="s">
        <v>14</v>
      </c>
      <c r="K5" s="16" t="s">
        <v>15</v>
      </c>
      <c r="L5" s="9"/>
      <c r="M5" s="13"/>
      <c r="N5" s="16" t="s">
        <v>14</v>
      </c>
      <c r="O5" s="16" t="s">
        <v>15</v>
      </c>
      <c r="P5" s="2"/>
      <c r="Q5" s="57"/>
      <c r="R5" s="58" t="s">
        <v>14</v>
      </c>
      <c r="S5" s="58" t="s">
        <v>15</v>
      </c>
      <c r="T5" s="5"/>
      <c r="U5" s="57"/>
      <c r="V5" s="58" t="s">
        <v>14</v>
      </c>
      <c r="W5" s="58" t="s">
        <v>15</v>
      </c>
      <c r="Y5" s="57"/>
      <c r="Z5" s="58" t="s">
        <v>14</v>
      </c>
      <c r="AA5" s="58" t="s">
        <v>15</v>
      </c>
      <c r="AB5" s="5"/>
      <c r="AC5" s="39"/>
      <c r="AD5" s="36" t="s">
        <v>14</v>
      </c>
      <c r="AE5" s="36" t="s">
        <v>15</v>
      </c>
      <c r="AF5" s="5"/>
      <c r="AG5" s="39"/>
      <c r="AH5" s="36" t="s">
        <v>14</v>
      </c>
      <c r="AI5" s="36" t="s">
        <v>15</v>
      </c>
    </row>
    <row r="6" spans="1:35" ht="11.25" customHeight="1">
      <c r="A6" s="14" t="s">
        <v>24</v>
      </c>
      <c r="B6" s="14">
        <v>470</v>
      </c>
      <c r="C6" s="88">
        <f>B6/B16</f>
        <v>0.06212822207534699</v>
      </c>
      <c r="D6" s="9"/>
      <c r="E6" s="15">
        <v>1991</v>
      </c>
      <c r="F6" s="17">
        <v>1</v>
      </c>
      <c r="G6" s="81">
        <f aca="true" t="shared" si="0" ref="G6:G21">F6/$F$21</f>
        <v>0.00013218770654329148</v>
      </c>
      <c r="H6" s="9"/>
      <c r="I6" s="13" t="s">
        <v>49</v>
      </c>
      <c r="J6" s="13">
        <v>4</v>
      </c>
      <c r="K6" s="68">
        <f>J6/$N$25</f>
        <v>0.0005287508261731659</v>
      </c>
      <c r="L6" s="9"/>
      <c r="M6" s="13" t="s">
        <v>46</v>
      </c>
      <c r="N6" s="18">
        <v>16</v>
      </c>
      <c r="O6" s="68">
        <f>N6/$N$25</f>
        <v>0.0021150033046926637</v>
      </c>
      <c r="P6" s="2"/>
      <c r="Q6" s="57" t="s">
        <v>96</v>
      </c>
      <c r="R6" s="59">
        <v>7</v>
      </c>
      <c r="S6" s="66">
        <f aca="true" t="shared" si="1" ref="S6:S45">R6/$Z$29</f>
        <v>0.0012750455373406193</v>
      </c>
      <c r="T6" s="5"/>
      <c r="U6" s="57" t="s">
        <v>136</v>
      </c>
      <c r="V6" s="59">
        <v>10</v>
      </c>
      <c r="W6" s="66">
        <f aca="true" t="shared" si="2" ref="W6:W45">V6/$Z$29</f>
        <v>0.0018214936247723133</v>
      </c>
      <c r="Y6" s="57" t="s">
        <v>174</v>
      </c>
      <c r="Z6" s="59">
        <v>8</v>
      </c>
      <c r="AA6" s="66">
        <f>Z6/$Z$29</f>
        <v>0.0014571948998178506</v>
      </c>
      <c r="AB6" s="5"/>
      <c r="AC6" s="39" t="s">
        <v>179</v>
      </c>
      <c r="AD6" s="60">
        <v>1</v>
      </c>
      <c r="AE6" s="67">
        <f>AD6/$AH$12</f>
        <v>0.0008928571428571428</v>
      </c>
      <c r="AF6" s="5"/>
      <c r="AG6" s="39"/>
      <c r="AH6" s="60"/>
      <c r="AI6" s="67">
        <f aca="true" t="shared" si="3" ref="AI6:AI11">AH6/$AH$12</f>
        <v>0</v>
      </c>
    </row>
    <row r="7" spans="1:35" ht="11.25" customHeight="1">
      <c r="A7" s="14" t="s">
        <v>25</v>
      </c>
      <c r="B7" s="14">
        <v>232</v>
      </c>
      <c r="C7" s="88">
        <f aca="true" t="shared" si="4" ref="C7:C16">B7/$B$16</f>
        <v>0.030667547918043624</v>
      </c>
      <c r="D7" s="9"/>
      <c r="E7" s="15">
        <v>1992</v>
      </c>
      <c r="F7" s="17">
        <v>4</v>
      </c>
      <c r="G7" s="81">
        <f t="shared" si="0"/>
        <v>0.0005287508261731659</v>
      </c>
      <c r="H7" s="9"/>
      <c r="I7" s="13" t="s">
        <v>50</v>
      </c>
      <c r="J7" s="13">
        <v>9</v>
      </c>
      <c r="K7" s="68">
        <f aca="true" t="shared" si="5" ref="K7:K45">J7/$N$25</f>
        <v>0.0011896893588896232</v>
      </c>
      <c r="L7" s="9"/>
      <c r="M7" s="13" t="s">
        <v>47</v>
      </c>
      <c r="N7" s="18">
        <v>4</v>
      </c>
      <c r="O7" s="68">
        <f>N7/$N$25</f>
        <v>0.0005287508261731659</v>
      </c>
      <c r="P7" s="2"/>
      <c r="Q7" s="57" t="s">
        <v>97</v>
      </c>
      <c r="R7" s="59">
        <v>4</v>
      </c>
      <c r="S7" s="66">
        <f t="shared" si="1"/>
        <v>0.0007285974499089253</v>
      </c>
      <c r="T7" s="5"/>
      <c r="U7" s="57" t="s">
        <v>137</v>
      </c>
      <c r="V7" s="59">
        <v>2</v>
      </c>
      <c r="W7" s="66">
        <f t="shared" si="2"/>
        <v>0.00036429872495446266</v>
      </c>
      <c r="Y7" s="57" t="s">
        <v>175</v>
      </c>
      <c r="Z7" s="59">
        <v>420</v>
      </c>
      <c r="AA7" s="66">
        <f aca="true" t="shared" si="6" ref="AA7:AA27">Z7/$Z$29</f>
        <v>0.07650273224043716</v>
      </c>
      <c r="AB7" s="5"/>
      <c r="AC7" s="39" t="s">
        <v>180</v>
      </c>
      <c r="AD7" s="60">
        <v>1</v>
      </c>
      <c r="AE7" s="67">
        <f aca="true" t="shared" si="7" ref="AE7:AE45">AD7/$AH$12</f>
        <v>0.0008928571428571428</v>
      </c>
      <c r="AF7" s="5"/>
      <c r="AG7" s="39"/>
      <c r="AH7" s="60"/>
      <c r="AI7" s="67">
        <f t="shared" si="3"/>
        <v>0</v>
      </c>
    </row>
    <row r="8" spans="1:35" ht="11.25" customHeight="1">
      <c r="A8" s="14" t="s">
        <v>26</v>
      </c>
      <c r="B8" s="14">
        <v>618</v>
      </c>
      <c r="C8" s="88">
        <f t="shared" si="4"/>
        <v>0.08169200264375413</v>
      </c>
      <c r="D8" s="9"/>
      <c r="E8" s="15">
        <v>1993</v>
      </c>
      <c r="F8" s="17">
        <v>4</v>
      </c>
      <c r="G8" s="81">
        <f t="shared" si="0"/>
        <v>0.0005287508261731659</v>
      </c>
      <c r="H8" s="9"/>
      <c r="I8" s="13" t="s">
        <v>51</v>
      </c>
      <c r="J8" s="13">
        <v>1</v>
      </c>
      <c r="K8" s="68">
        <f t="shared" si="5"/>
        <v>0.00013218770654329148</v>
      </c>
      <c r="L8" s="9"/>
      <c r="M8" s="13" t="s">
        <v>48</v>
      </c>
      <c r="N8" s="18">
        <v>1124</v>
      </c>
      <c r="O8" s="68">
        <f>N8/$N$25</f>
        <v>0.14857898215465962</v>
      </c>
      <c r="P8" s="2"/>
      <c r="Q8" s="57" t="s">
        <v>98</v>
      </c>
      <c r="R8" s="59">
        <v>11</v>
      </c>
      <c r="S8" s="66">
        <f t="shared" si="1"/>
        <v>0.0020036429872495446</v>
      </c>
      <c r="T8" s="5"/>
      <c r="U8" s="57" t="s">
        <v>138</v>
      </c>
      <c r="V8" s="59">
        <v>18</v>
      </c>
      <c r="W8" s="66">
        <f t="shared" si="2"/>
        <v>0.003278688524590164</v>
      </c>
      <c r="Y8" s="57" t="s">
        <v>176</v>
      </c>
      <c r="Z8" s="59">
        <v>9</v>
      </c>
      <c r="AA8" s="66">
        <f t="shared" si="6"/>
        <v>0.001639344262295082</v>
      </c>
      <c r="AB8" s="5"/>
      <c r="AC8" s="39" t="s">
        <v>181</v>
      </c>
      <c r="AD8" s="60">
        <v>3</v>
      </c>
      <c r="AE8" s="67">
        <f t="shared" si="7"/>
        <v>0.0026785714285714286</v>
      </c>
      <c r="AF8" s="5"/>
      <c r="AG8" s="39"/>
      <c r="AH8" s="60"/>
      <c r="AI8" s="67">
        <f t="shared" si="3"/>
        <v>0</v>
      </c>
    </row>
    <row r="9" spans="1:35" ht="11.25" customHeight="1">
      <c r="A9" s="14" t="s">
        <v>27</v>
      </c>
      <c r="B9" s="14">
        <v>147</v>
      </c>
      <c r="C9" s="88">
        <f t="shared" si="4"/>
        <v>0.019431592861863845</v>
      </c>
      <c r="D9" s="9"/>
      <c r="E9" s="15">
        <v>1994</v>
      </c>
      <c r="F9" s="17">
        <v>23</v>
      </c>
      <c r="G9" s="81">
        <f t="shared" si="0"/>
        <v>0.003040317250495704</v>
      </c>
      <c r="H9" s="9"/>
      <c r="I9" s="13" t="s">
        <v>52</v>
      </c>
      <c r="J9" s="13">
        <v>280</v>
      </c>
      <c r="K9" s="68">
        <f t="shared" si="5"/>
        <v>0.037012557832121616</v>
      </c>
      <c r="L9" s="9"/>
      <c r="M9" s="13" t="s">
        <v>42</v>
      </c>
      <c r="N9" s="13">
        <v>113</v>
      </c>
      <c r="O9" s="68">
        <f>N9/$N$25</f>
        <v>0.014937210839391937</v>
      </c>
      <c r="P9" s="2"/>
      <c r="Q9" s="57" t="s">
        <v>99</v>
      </c>
      <c r="R9" s="59">
        <v>5</v>
      </c>
      <c r="S9" s="66">
        <f t="shared" si="1"/>
        <v>0.0009107468123861566</v>
      </c>
      <c r="T9" s="5"/>
      <c r="U9" s="57" t="s">
        <v>139</v>
      </c>
      <c r="V9" s="59">
        <v>5</v>
      </c>
      <c r="W9" s="66">
        <f t="shared" si="2"/>
        <v>0.0009107468123861566</v>
      </c>
      <c r="Y9" s="57" t="s">
        <v>177</v>
      </c>
      <c r="Z9" s="59">
        <v>30</v>
      </c>
      <c r="AA9" s="66">
        <f t="shared" si="6"/>
        <v>0.00546448087431694</v>
      </c>
      <c r="AB9" s="5"/>
      <c r="AC9" s="39" t="s">
        <v>182</v>
      </c>
      <c r="AD9" s="60">
        <v>4</v>
      </c>
      <c r="AE9" s="67">
        <f t="shared" si="7"/>
        <v>0.0035714285714285713</v>
      </c>
      <c r="AF9" s="5"/>
      <c r="AG9" s="39"/>
      <c r="AH9" s="60"/>
      <c r="AI9" s="67">
        <f t="shared" si="3"/>
        <v>0</v>
      </c>
    </row>
    <row r="10" spans="1:35" ht="11.25" customHeight="1">
      <c r="A10" s="14" t="s">
        <v>28</v>
      </c>
      <c r="B10" s="14">
        <v>1622</v>
      </c>
      <c r="C10" s="88">
        <f t="shared" si="4"/>
        <v>0.21440846001321878</v>
      </c>
      <c r="D10" s="9"/>
      <c r="E10" s="15">
        <v>1995</v>
      </c>
      <c r="F10" s="17">
        <v>100</v>
      </c>
      <c r="G10" s="81">
        <f t="shared" si="0"/>
        <v>0.013218770654329148</v>
      </c>
      <c r="H10" s="9"/>
      <c r="I10" s="13" t="s">
        <v>53</v>
      </c>
      <c r="J10" s="13">
        <v>12</v>
      </c>
      <c r="K10" s="68">
        <f t="shared" si="5"/>
        <v>0.0015862524785194977</v>
      </c>
      <c r="L10" s="9"/>
      <c r="M10" s="13"/>
      <c r="N10" s="13"/>
      <c r="O10" s="68"/>
      <c r="P10" s="2"/>
      <c r="Q10" s="57" t="s">
        <v>100</v>
      </c>
      <c r="R10" s="59">
        <v>2</v>
      </c>
      <c r="S10" s="66">
        <f t="shared" si="1"/>
        <v>0.00036429872495446266</v>
      </c>
      <c r="T10" s="5"/>
      <c r="U10" s="57" t="s">
        <v>140</v>
      </c>
      <c r="V10" s="59">
        <v>54</v>
      </c>
      <c r="W10" s="66">
        <f t="shared" si="2"/>
        <v>0.009836065573770493</v>
      </c>
      <c r="Y10" s="57" t="s">
        <v>178</v>
      </c>
      <c r="Z10" s="59">
        <v>11</v>
      </c>
      <c r="AA10" s="66">
        <f t="shared" si="6"/>
        <v>0.0020036429872495446</v>
      </c>
      <c r="AB10" s="5"/>
      <c r="AC10" s="39" t="s">
        <v>183</v>
      </c>
      <c r="AD10" s="60">
        <v>1</v>
      </c>
      <c r="AE10" s="67">
        <f t="shared" si="7"/>
        <v>0.0008928571428571428</v>
      </c>
      <c r="AF10" s="5"/>
      <c r="AG10" s="39"/>
      <c r="AH10" s="60"/>
      <c r="AI10" s="67">
        <f t="shared" si="3"/>
        <v>0</v>
      </c>
    </row>
    <row r="11" spans="1:35" ht="11.25" customHeight="1">
      <c r="A11" s="14" t="s">
        <v>29</v>
      </c>
      <c r="B11" s="14">
        <v>319</v>
      </c>
      <c r="C11" s="88">
        <f t="shared" si="4"/>
        <v>0.04216787838730998</v>
      </c>
      <c r="D11" s="9"/>
      <c r="E11" s="15">
        <v>1996</v>
      </c>
      <c r="F11" s="17">
        <v>2531</v>
      </c>
      <c r="G11" s="81">
        <f t="shared" si="0"/>
        <v>0.3345670852610707</v>
      </c>
      <c r="H11" s="9"/>
      <c r="I11" s="13" t="s">
        <v>54</v>
      </c>
      <c r="J11" s="13">
        <v>14</v>
      </c>
      <c r="K11" s="68">
        <f t="shared" si="5"/>
        <v>0.0018506278916060807</v>
      </c>
      <c r="L11" s="9"/>
      <c r="M11" s="13"/>
      <c r="N11" s="13"/>
      <c r="O11" s="68"/>
      <c r="Q11" s="57" t="s">
        <v>101</v>
      </c>
      <c r="R11" s="59">
        <v>1</v>
      </c>
      <c r="S11" s="66">
        <f t="shared" si="1"/>
        <v>0.00018214936247723133</v>
      </c>
      <c r="T11" s="5"/>
      <c r="U11" s="57" t="s">
        <v>141</v>
      </c>
      <c r="V11" s="59">
        <v>8</v>
      </c>
      <c r="W11" s="66">
        <f t="shared" si="2"/>
        <v>0.0014571948998178506</v>
      </c>
      <c r="Y11" s="57"/>
      <c r="Z11" s="59"/>
      <c r="AA11" s="66">
        <f t="shared" si="6"/>
        <v>0</v>
      </c>
      <c r="AB11" s="5"/>
      <c r="AC11" s="39" t="s">
        <v>184</v>
      </c>
      <c r="AD11" s="60">
        <v>16</v>
      </c>
      <c r="AE11" s="67">
        <f t="shared" si="7"/>
        <v>0.014285714285714285</v>
      </c>
      <c r="AF11" s="5"/>
      <c r="AG11" s="39"/>
      <c r="AH11" s="60"/>
      <c r="AI11" s="67">
        <f t="shared" si="3"/>
        <v>0</v>
      </c>
    </row>
    <row r="12" spans="1:35" ht="11.25" customHeight="1">
      <c r="A12" s="14" t="s">
        <v>30</v>
      </c>
      <c r="B12" s="14">
        <v>1757</v>
      </c>
      <c r="C12" s="88">
        <f t="shared" si="4"/>
        <v>0.23225380039656313</v>
      </c>
      <c r="D12" s="9"/>
      <c r="E12" s="15">
        <v>1997</v>
      </c>
      <c r="F12" s="17">
        <v>4820</v>
      </c>
      <c r="G12" s="81">
        <f t="shared" si="0"/>
        <v>0.637144745538665</v>
      </c>
      <c r="H12" s="9"/>
      <c r="I12" s="13" t="s">
        <v>55</v>
      </c>
      <c r="J12" s="13">
        <v>1</v>
      </c>
      <c r="K12" s="68">
        <f t="shared" si="5"/>
        <v>0.00013218770654329148</v>
      </c>
      <c r="L12" s="9"/>
      <c r="M12" s="13"/>
      <c r="N12" s="13"/>
      <c r="O12" s="68"/>
      <c r="Q12" s="57" t="s">
        <v>102</v>
      </c>
      <c r="R12" s="59">
        <v>175</v>
      </c>
      <c r="S12" s="66">
        <f t="shared" si="1"/>
        <v>0.031876138433515486</v>
      </c>
      <c r="T12" s="5"/>
      <c r="U12" s="57" t="s">
        <v>142</v>
      </c>
      <c r="V12" s="59">
        <v>3</v>
      </c>
      <c r="W12" s="66">
        <f t="shared" si="2"/>
        <v>0.000546448087431694</v>
      </c>
      <c r="Y12" s="57"/>
      <c r="Z12" s="59"/>
      <c r="AA12" s="66">
        <f t="shared" si="6"/>
        <v>0</v>
      </c>
      <c r="AB12" s="5"/>
      <c r="AC12" s="39" t="s">
        <v>185</v>
      </c>
      <c r="AD12" s="60">
        <v>1</v>
      </c>
      <c r="AE12" s="67">
        <f t="shared" si="7"/>
        <v>0.0008928571428571428</v>
      </c>
      <c r="AF12" s="5"/>
      <c r="AG12" s="39" t="s">
        <v>16</v>
      </c>
      <c r="AH12" s="60">
        <f>SUM(AD6:AD45)+SUM(AH6:AH11)</f>
        <v>1120</v>
      </c>
      <c r="AI12" s="67">
        <f>AH12/$AH$12</f>
        <v>1</v>
      </c>
    </row>
    <row r="13" spans="1:32" ht="11.25" customHeight="1">
      <c r="A13" s="14" t="s">
        <v>31</v>
      </c>
      <c r="B13" s="14">
        <v>2220</v>
      </c>
      <c r="C13" s="88">
        <f t="shared" si="4"/>
        <v>0.29345670852610706</v>
      </c>
      <c r="D13" s="9"/>
      <c r="E13" s="15">
        <v>1998</v>
      </c>
      <c r="F13" s="17">
        <v>78</v>
      </c>
      <c r="G13" s="81">
        <f t="shared" si="0"/>
        <v>0.010310641110376734</v>
      </c>
      <c r="H13" s="9"/>
      <c r="I13" s="13" t="s">
        <v>56</v>
      </c>
      <c r="J13" s="13">
        <v>23</v>
      </c>
      <c r="K13" s="68">
        <f t="shared" si="5"/>
        <v>0.003040317250495704</v>
      </c>
      <c r="L13" s="9"/>
      <c r="M13" s="13"/>
      <c r="N13" s="13"/>
      <c r="O13" s="68"/>
      <c r="Q13" s="57" t="s">
        <v>103</v>
      </c>
      <c r="R13" s="59">
        <v>6</v>
      </c>
      <c r="S13" s="66">
        <f t="shared" si="1"/>
        <v>0.001092896174863388</v>
      </c>
      <c r="T13" s="5"/>
      <c r="U13" s="57" t="s">
        <v>143</v>
      </c>
      <c r="V13" s="59">
        <v>1</v>
      </c>
      <c r="W13" s="66">
        <f t="shared" si="2"/>
        <v>0.00018214936247723133</v>
      </c>
      <c r="Y13" s="57"/>
      <c r="Z13" s="59"/>
      <c r="AA13" s="66">
        <f t="shared" si="6"/>
        <v>0</v>
      </c>
      <c r="AB13" s="5"/>
      <c r="AC13" s="39" t="s">
        <v>186</v>
      </c>
      <c r="AD13" s="60">
        <v>781</v>
      </c>
      <c r="AE13" s="67">
        <f t="shared" si="7"/>
        <v>0.6973214285714285</v>
      </c>
      <c r="AF13" s="5"/>
    </row>
    <row r="14" spans="1:32" ht="11.25" customHeight="1">
      <c r="A14" s="14" t="s">
        <v>32</v>
      </c>
      <c r="B14" s="14">
        <v>129</v>
      </c>
      <c r="C14" s="88">
        <f t="shared" si="4"/>
        <v>0.0170522141440846</v>
      </c>
      <c r="D14" s="9"/>
      <c r="E14" s="15">
        <v>1999</v>
      </c>
      <c r="F14" s="17">
        <v>4</v>
      </c>
      <c r="G14" s="81">
        <f t="shared" si="0"/>
        <v>0.0005287508261731659</v>
      </c>
      <c r="H14" s="9"/>
      <c r="I14" s="13" t="s">
        <v>57</v>
      </c>
      <c r="J14" s="13">
        <v>18</v>
      </c>
      <c r="K14" s="68">
        <f t="shared" si="5"/>
        <v>0.0023793787177792463</v>
      </c>
      <c r="L14" s="9"/>
      <c r="M14" s="13"/>
      <c r="N14" s="13"/>
      <c r="O14" s="68"/>
      <c r="Q14" s="57" t="s">
        <v>104</v>
      </c>
      <c r="R14" s="59">
        <v>3</v>
      </c>
      <c r="S14" s="66">
        <f t="shared" si="1"/>
        <v>0.000546448087431694</v>
      </c>
      <c r="T14" s="5"/>
      <c r="U14" s="57" t="s">
        <v>144</v>
      </c>
      <c r="V14" s="59">
        <v>4</v>
      </c>
      <c r="W14" s="66">
        <f t="shared" si="2"/>
        <v>0.0007285974499089253</v>
      </c>
      <c r="Y14" s="57"/>
      <c r="Z14" s="59"/>
      <c r="AA14" s="66">
        <f t="shared" si="6"/>
        <v>0</v>
      </c>
      <c r="AB14" s="5"/>
      <c r="AC14" s="39" t="s">
        <v>187</v>
      </c>
      <c r="AD14" s="60">
        <v>1</v>
      </c>
      <c r="AE14" s="67">
        <f t="shared" si="7"/>
        <v>0.0008928571428571428</v>
      </c>
      <c r="AF14" s="5"/>
    </row>
    <row r="15" spans="1:32" ht="11.25" customHeight="1">
      <c r="A15" s="19" t="s">
        <v>33</v>
      </c>
      <c r="B15" s="19">
        <v>51</v>
      </c>
      <c r="C15" s="88">
        <f t="shared" si="4"/>
        <v>0.006741573033707865</v>
      </c>
      <c r="D15" s="9"/>
      <c r="E15" s="15"/>
      <c r="F15" s="17"/>
      <c r="G15" s="81"/>
      <c r="H15" s="9"/>
      <c r="I15" s="13" t="s">
        <v>58</v>
      </c>
      <c r="J15" s="13">
        <v>1</v>
      </c>
      <c r="K15" s="68">
        <f t="shared" si="5"/>
        <v>0.00013218770654329148</v>
      </c>
      <c r="L15" s="9"/>
      <c r="M15" s="13"/>
      <c r="N15" s="13"/>
      <c r="O15" s="68"/>
      <c r="Q15" s="57" t="s">
        <v>105</v>
      </c>
      <c r="R15" s="59">
        <v>6</v>
      </c>
      <c r="S15" s="66">
        <f t="shared" si="1"/>
        <v>0.001092896174863388</v>
      </c>
      <c r="T15" s="5"/>
      <c r="U15" s="57" t="s">
        <v>145</v>
      </c>
      <c r="V15" s="59">
        <v>120</v>
      </c>
      <c r="W15" s="66">
        <f t="shared" si="2"/>
        <v>0.02185792349726776</v>
      </c>
      <c r="Y15" s="57"/>
      <c r="Z15" s="59"/>
      <c r="AA15" s="66">
        <f t="shared" si="6"/>
        <v>0</v>
      </c>
      <c r="AB15" s="5"/>
      <c r="AC15" s="39" t="s">
        <v>188</v>
      </c>
      <c r="AD15" s="60">
        <v>1</v>
      </c>
      <c r="AE15" s="67">
        <f t="shared" si="7"/>
        <v>0.0008928571428571428</v>
      </c>
      <c r="AF15" s="5"/>
    </row>
    <row r="16" spans="1:32" ht="11.25" customHeight="1">
      <c r="A16" s="19" t="s">
        <v>0</v>
      </c>
      <c r="B16" s="19">
        <f>SUM(B6:B15)</f>
        <v>7565</v>
      </c>
      <c r="C16" s="88">
        <f t="shared" si="4"/>
        <v>1</v>
      </c>
      <c r="D16" s="9"/>
      <c r="E16" s="15"/>
      <c r="F16" s="17"/>
      <c r="G16" s="81"/>
      <c r="H16" s="9"/>
      <c r="I16" s="13" t="s">
        <v>59</v>
      </c>
      <c r="J16" s="13">
        <v>5490</v>
      </c>
      <c r="K16" s="68">
        <f t="shared" si="5"/>
        <v>0.7257105089226702</v>
      </c>
      <c r="L16" s="9"/>
      <c r="M16" s="13"/>
      <c r="N16" s="13"/>
      <c r="O16" s="68"/>
      <c r="Q16" s="57" t="s">
        <v>106</v>
      </c>
      <c r="R16" s="59">
        <v>9</v>
      </c>
      <c r="S16" s="66">
        <f t="shared" si="1"/>
        <v>0.001639344262295082</v>
      </c>
      <c r="T16" s="5"/>
      <c r="U16" s="57" t="s">
        <v>146</v>
      </c>
      <c r="V16" s="59">
        <v>83</v>
      </c>
      <c r="W16" s="66">
        <f t="shared" si="2"/>
        <v>0.0151183970856102</v>
      </c>
      <c r="Y16" s="57"/>
      <c r="Z16" s="59"/>
      <c r="AA16" s="66">
        <f t="shared" si="6"/>
        <v>0</v>
      </c>
      <c r="AB16" s="5"/>
      <c r="AC16" s="39" t="s">
        <v>189</v>
      </c>
      <c r="AD16" s="60">
        <v>1</v>
      </c>
      <c r="AE16" s="67">
        <f t="shared" si="7"/>
        <v>0.0008928571428571428</v>
      </c>
      <c r="AF16" s="5"/>
    </row>
    <row r="17" spans="1:32" ht="11.25" customHeight="1">
      <c r="A17" s="20"/>
      <c r="B17" s="20"/>
      <c r="C17" s="86"/>
      <c r="D17" s="9"/>
      <c r="E17" s="15"/>
      <c r="F17" s="17"/>
      <c r="G17" s="81"/>
      <c r="H17" s="9"/>
      <c r="I17" s="13" t="s">
        <v>60</v>
      </c>
      <c r="J17" s="13">
        <v>12</v>
      </c>
      <c r="K17" s="68">
        <f t="shared" si="5"/>
        <v>0.0015862524785194977</v>
      </c>
      <c r="L17" s="9"/>
      <c r="M17" s="13"/>
      <c r="N17" s="13"/>
      <c r="O17" s="68"/>
      <c r="Q17" s="57" t="s">
        <v>107</v>
      </c>
      <c r="R17" s="59">
        <v>2429</v>
      </c>
      <c r="S17" s="66">
        <f t="shared" si="1"/>
        <v>0.4424408014571949</v>
      </c>
      <c r="T17" s="5"/>
      <c r="U17" s="57" t="s">
        <v>147</v>
      </c>
      <c r="V17" s="59">
        <v>1</v>
      </c>
      <c r="W17" s="66">
        <f t="shared" si="2"/>
        <v>0.00018214936247723133</v>
      </c>
      <c r="Y17" s="57"/>
      <c r="Z17" s="59"/>
      <c r="AA17" s="66">
        <f t="shared" si="6"/>
        <v>0</v>
      </c>
      <c r="AB17" s="5"/>
      <c r="AC17" s="39" t="s">
        <v>190</v>
      </c>
      <c r="AD17" s="60">
        <v>2</v>
      </c>
      <c r="AE17" s="67">
        <f t="shared" si="7"/>
        <v>0.0017857142857142857</v>
      </c>
      <c r="AF17" s="5"/>
    </row>
    <row r="18" spans="1:32" ht="11.25" customHeight="1">
      <c r="A18" s="95"/>
      <c r="B18" s="95"/>
      <c r="C18" s="86"/>
      <c r="D18" s="9"/>
      <c r="E18" s="15"/>
      <c r="F18" s="17"/>
      <c r="G18" s="81"/>
      <c r="H18" s="9"/>
      <c r="I18" s="13" t="s">
        <v>61</v>
      </c>
      <c r="J18" s="13">
        <v>5</v>
      </c>
      <c r="K18" s="68">
        <f t="shared" si="5"/>
        <v>0.0006609385327164573</v>
      </c>
      <c r="L18" s="9"/>
      <c r="M18" s="13"/>
      <c r="N18" s="13"/>
      <c r="O18" s="68"/>
      <c r="Q18" s="57" t="s">
        <v>108</v>
      </c>
      <c r="R18" s="59">
        <v>1</v>
      </c>
      <c r="S18" s="66">
        <f t="shared" si="1"/>
        <v>0.00018214936247723133</v>
      </c>
      <c r="T18" s="5"/>
      <c r="U18" s="57" t="s">
        <v>148</v>
      </c>
      <c r="V18" s="59">
        <v>2</v>
      </c>
      <c r="W18" s="66">
        <f t="shared" si="2"/>
        <v>0.00036429872495446266</v>
      </c>
      <c r="Y18" s="57"/>
      <c r="Z18" s="59"/>
      <c r="AA18" s="66">
        <f t="shared" si="6"/>
        <v>0</v>
      </c>
      <c r="AB18" s="5"/>
      <c r="AC18" s="39" t="s">
        <v>191</v>
      </c>
      <c r="AD18" s="60">
        <v>4</v>
      </c>
      <c r="AE18" s="67">
        <f t="shared" si="7"/>
        <v>0.0035714285714285713</v>
      </c>
      <c r="AF18" s="5"/>
    </row>
    <row r="19" spans="1:32" ht="11.25" customHeight="1">
      <c r="A19" s="95"/>
      <c r="B19" s="95"/>
      <c r="C19" s="86"/>
      <c r="D19" s="9"/>
      <c r="E19" s="15"/>
      <c r="F19" s="17"/>
      <c r="G19" s="81"/>
      <c r="H19" s="9"/>
      <c r="I19" s="13" t="s">
        <v>62</v>
      </c>
      <c r="J19" s="13">
        <v>2</v>
      </c>
      <c r="K19" s="68">
        <f t="shared" si="5"/>
        <v>0.00026437541308658297</v>
      </c>
      <c r="L19" s="9"/>
      <c r="M19" s="13"/>
      <c r="N19" s="13"/>
      <c r="O19" s="68"/>
      <c r="Q19" s="57" t="s">
        <v>109</v>
      </c>
      <c r="R19" s="59">
        <v>26</v>
      </c>
      <c r="S19" s="66">
        <f t="shared" si="1"/>
        <v>0.004735883424408015</v>
      </c>
      <c r="T19" s="5"/>
      <c r="U19" s="57" t="s">
        <v>149</v>
      </c>
      <c r="V19" s="59">
        <v>10</v>
      </c>
      <c r="W19" s="66">
        <f t="shared" si="2"/>
        <v>0.0018214936247723133</v>
      </c>
      <c r="Y19" s="57"/>
      <c r="Z19" s="59"/>
      <c r="AA19" s="66">
        <f t="shared" si="6"/>
        <v>0</v>
      </c>
      <c r="AB19" s="5"/>
      <c r="AC19" s="39" t="s">
        <v>192</v>
      </c>
      <c r="AD19" s="60">
        <v>112</v>
      </c>
      <c r="AE19" s="67">
        <f t="shared" si="7"/>
        <v>0.1</v>
      </c>
      <c r="AF19" s="5"/>
    </row>
    <row r="20" spans="1:32" ht="11.25" customHeight="1">
      <c r="A20" s="25"/>
      <c r="B20" s="25"/>
      <c r="C20" s="86"/>
      <c r="D20" s="9"/>
      <c r="E20" s="15"/>
      <c r="F20" s="17"/>
      <c r="G20" s="81"/>
      <c r="H20" s="9"/>
      <c r="I20" s="13" t="s">
        <v>63</v>
      </c>
      <c r="J20" s="13">
        <v>6</v>
      </c>
      <c r="K20" s="68">
        <f t="shared" si="5"/>
        <v>0.0007931262392597488</v>
      </c>
      <c r="L20" s="9"/>
      <c r="M20" s="13"/>
      <c r="N20" s="13"/>
      <c r="O20" s="68"/>
      <c r="Q20" s="57" t="s">
        <v>110</v>
      </c>
      <c r="R20" s="59">
        <v>4</v>
      </c>
      <c r="S20" s="66">
        <f t="shared" si="1"/>
        <v>0.0007285974499089253</v>
      </c>
      <c r="T20" s="5"/>
      <c r="U20" s="57" t="s">
        <v>150</v>
      </c>
      <c r="V20" s="59">
        <v>8</v>
      </c>
      <c r="W20" s="66">
        <f t="shared" si="2"/>
        <v>0.0014571948998178506</v>
      </c>
      <c r="Y20" s="57"/>
      <c r="Z20" s="59"/>
      <c r="AA20" s="66">
        <f t="shared" si="6"/>
        <v>0</v>
      </c>
      <c r="AB20" s="5"/>
      <c r="AC20" s="39" t="s">
        <v>193</v>
      </c>
      <c r="AD20" s="60">
        <v>10</v>
      </c>
      <c r="AE20" s="67">
        <f t="shared" si="7"/>
        <v>0.008928571428571428</v>
      </c>
      <c r="AF20" s="5"/>
    </row>
    <row r="21" spans="1:32" ht="11.25" customHeight="1">
      <c r="A21" s="26"/>
      <c r="B21" s="26"/>
      <c r="C21" s="87"/>
      <c r="D21" s="9"/>
      <c r="E21" s="15" t="s">
        <v>0</v>
      </c>
      <c r="F21" s="17">
        <f>SUM(F6:F20)</f>
        <v>7565</v>
      </c>
      <c r="G21" s="81">
        <f t="shared" si="0"/>
        <v>1</v>
      </c>
      <c r="H21" s="9"/>
      <c r="I21" s="13" t="s">
        <v>64</v>
      </c>
      <c r="J21" s="13">
        <v>22</v>
      </c>
      <c r="K21" s="68">
        <f t="shared" si="5"/>
        <v>0.0029081295439524124</v>
      </c>
      <c r="L21" s="9"/>
      <c r="M21" s="13"/>
      <c r="N21" s="13"/>
      <c r="O21" s="68"/>
      <c r="Q21" s="57" t="s">
        <v>111</v>
      </c>
      <c r="R21" s="59">
        <v>4</v>
      </c>
      <c r="S21" s="66">
        <f t="shared" si="1"/>
        <v>0.0007285974499089253</v>
      </c>
      <c r="T21" s="5"/>
      <c r="U21" s="57" t="s">
        <v>151</v>
      </c>
      <c r="V21" s="59">
        <v>9</v>
      </c>
      <c r="W21" s="66">
        <f t="shared" si="2"/>
        <v>0.001639344262295082</v>
      </c>
      <c r="Y21" s="57"/>
      <c r="Z21" s="59"/>
      <c r="AA21" s="66">
        <f t="shared" si="6"/>
        <v>0</v>
      </c>
      <c r="AB21" s="5"/>
      <c r="AC21" s="39" t="s">
        <v>194</v>
      </c>
      <c r="AD21" s="60">
        <v>1</v>
      </c>
      <c r="AE21" s="67">
        <f t="shared" si="7"/>
        <v>0.0008928571428571428</v>
      </c>
      <c r="AF21" s="5"/>
    </row>
    <row r="22" spans="1:32" ht="11.25" customHeight="1">
      <c r="A22" s="48" t="s">
        <v>7</v>
      </c>
      <c r="B22" s="48"/>
      <c r="C22" s="65"/>
      <c r="D22" s="9"/>
      <c r="E22" s="15" t="s">
        <v>17</v>
      </c>
      <c r="F22" s="94">
        <v>18.531813129</v>
      </c>
      <c r="G22" s="81"/>
      <c r="H22" s="9"/>
      <c r="I22" s="13" t="s">
        <v>65</v>
      </c>
      <c r="J22" s="13">
        <v>31</v>
      </c>
      <c r="K22" s="68">
        <f t="shared" si="5"/>
        <v>0.004097818902842036</v>
      </c>
      <c r="L22" s="9"/>
      <c r="M22" s="13"/>
      <c r="N22" s="13"/>
      <c r="O22" s="68"/>
      <c r="Q22" s="57" t="s">
        <v>112</v>
      </c>
      <c r="R22" s="59">
        <v>665</v>
      </c>
      <c r="S22" s="66">
        <f t="shared" si="1"/>
        <v>0.12112932604735883</v>
      </c>
      <c r="T22" s="5"/>
      <c r="U22" s="57" t="s">
        <v>152</v>
      </c>
      <c r="V22" s="59">
        <v>7</v>
      </c>
      <c r="W22" s="66">
        <f t="shared" si="2"/>
        <v>0.0012750455373406193</v>
      </c>
      <c r="Y22" s="57"/>
      <c r="Z22" s="59"/>
      <c r="AA22" s="66">
        <f t="shared" si="6"/>
        <v>0</v>
      </c>
      <c r="AB22" s="5"/>
      <c r="AC22" s="39" t="s">
        <v>195</v>
      </c>
      <c r="AD22" s="60">
        <v>1</v>
      </c>
      <c r="AE22" s="67">
        <f t="shared" si="7"/>
        <v>0.0008928571428571428</v>
      </c>
      <c r="AF22" s="5"/>
    </row>
    <row r="23" spans="1:32" ht="11.25" customHeight="1">
      <c r="A23" s="21"/>
      <c r="B23" s="21" t="s">
        <v>14</v>
      </c>
      <c r="C23" s="65" t="s">
        <v>15</v>
      </c>
      <c r="D23" s="9"/>
      <c r="E23" s="25"/>
      <c r="F23" s="42"/>
      <c r="G23" s="87"/>
      <c r="H23" s="9"/>
      <c r="I23" s="13" t="s">
        <v>66</v>
      </c>
      <c r="J23" s="13">
        <v>15</v>
      </c>
      <c r="K23" s="68">
        <f t="shared" si="5"/>
        <v>0.0019828155981493722</v>
      </c>
      <c r="L23" s="9"/>
      <c r="M23" s="13"/>
      <c r="N23" s="13"/>
      <c r="O23" s="68"/>
      <c r="Q23" s="57" t="s">
        <v>113</v>
      </c>
      <c r="R23" s="59">
        <v>5</v>
      </c>
      <c r="S23" s="66">
        <f t="shared" si="1"/>
        <v>0.0009107468123861566</v>
      </c>
      <c r="T23" s="5"/>
      <c r="U23" s="57" t="s">
        <v>153</v>
      </c>
      <c r="V23" s="59">
        <v>15</v>
      </c>
      <c r="W23" s="66">
        <f t="shared" si="2"/>
        <v>0.00273224043715847</v>
      </c>
      <c r="Y23" s="57"/>
      <c r="Z23" s="59"/>
      <c r="AA23" s="66">
        <f t="shared" si="6"/>
        <v>0</v>
      </c>
      <c r="AB23" s="5"/>
      <c r="AC23" s="39" t="s">
        <v>196</v>
      </c>
      <c r="AD23" s="60">
        <v>2</v>
      </c>
      <c r="AE23" s="67">
        <f t="shared" si="7"/>
        <v>0.0017857142857142857</v>
      </c>
      <c r="AF23" s="5"/>
    </row>
    <row r="24" spans="1:32" ht="11.25" customHeight="1">
      <c r="A24" s="24" t="s">
        <v>34</v>
      </c>
      <c r="B24" s="24">
        <v>475</v>
      </c>
      <c r="C24" s="89">
        <f aca="true" t="shared" si="8" ref="C24:C32">B24/$B$34</f>
        <v>0.06278916060806344</v>
      </c>
      <c r="D24" s="9"/>
      <c r="E24" s="25"/>
      <c r="F24" s="42"/>
      <c r="G24" s="87"/>
      <c r="H24" s="9"/>
      <c r="I24" s="13" t="s">
        <v>67</v>
      </c>
      <c r="J24" s="13">
        <v>21</v>
      </c>
      <c r="K24" s="68">
        <f t="shared" si="5"/>
        <v>0.002775941837409121</v>
      </c>
      <c r="L24" s="9"/>
      <c r="M24" s="22"/>
      <c r="N24" s="23"/>
      <c r="O24" s="68"/>
      <c r="Q24" s="57" t="s">
        <v>114</v>
      </c>
      <c r="R24" s="59">
        <v>15</v>
      </c>
      <c r="S24" s="66">
        <f t="shared" si="1"/>
        <v>0.00273224043715847</v>
      </c>
      <c r="T24" s="5"/>
      <c r="U24" s="57" t="s">
        <v>154</v>
      </c>
      <c r="V24" s="59">
        <v>56</v>
      </c>
      <c r="W24" s="66">
        <f t="shared" si="2"/>
        <v>0.010200364298724954</v>
      </c>
      <c r="Y24" s="57"/>
      <c r="Z24" s="59"/>
      <c r="AA24" s="66">
        <f t="shared" si="6"/>
        <v>0</v>
      </c>
      <c r="AB24" s="5"/>
      <c r="AC24" s="39" t="s">
        <v>197</v>
      </c>
      <c r="AD24" s="60">
        <v>1</v>
      </c>
      <c r="AE24" s="67">
        <f t="shared" si="7"/>
        <v>0.0008928571428571428</v>
      </c>
      <c r="AF24" s="5"/>
    </row>
    <row r="25" spans="1:32" ht="11.25" customHeight="1">
      <c r="A25" s="24" t="s">
        <v>35</v>
      </c>
      <c r="B25" s="24">
        <v>1446</v>
      </c>
      <c r="C25" s="89">
        <f t="shared" si="8"/>
        <v>0.19114342366159948</v>
      </c>
      <c r="D25" s="9"/>
      <c r="E25" s="25"/>
      <c r="F25" s="42"/>
      <c r="G25" s="87"/>
      <c r="H25" s="9"/>
      <c r="I25" s="13" t="s">
        <v>68</v>
      </c>
      <c r="J25" s="13">
        <v>1</v>
      </c>
      <c r="K25" s="68">
        <f t="shared" si="5"/>
        <v>0.00013218770654329148</v>
      </c>
      <c r="L25" s="9"/>
      <c r="M25" s="22" t="s">
        <v>0</v>
      </c>
      <c r="N25" s="23">
        <f>SUM(N6:N23)+SUM(J6:J45)</f>
        <v>7565</v>
      </c>
      <c r="O25" s="68">
        <f>N25/$N$25</f>
        <v>1</v>
      </c>
      <c r="Q25" s="57" t="s">
        <v>115</v>
      </c>
      <c r="R25" s="59">
        <v>3</v>
      </c>
      <c r="S25" s="66">
        <f t="shared" si="1"/>
        <v>0.000546448087431694</v>
      </c>
      <c r="T25" s="5"/>
      <c r="U25" s="57" t="s">
        <v>155</v>
      </c>
      <c r="V25" s="59">
        <v>3</v>
      </c>
      <c r="W25" s="66">
        <f t="shared" si="2"/>
        <v>0.000546448087431694</v>
      </c>
      <c r="Y25" s="57"/>
      <c r="Z25" s="59"/>
      <c r="AA25" s="66">
        <f t="shared" si="6"/>
        <v>0</v>
      </c>
      <c r="AB25" s="5"/>
      <c r="AC25" s="39" t="s">
        <v>198</v>
      </c>
      <c r="AD25" s="60">
        <v>8</v>
      </c>
      <c r="AE25" s="67">
        <f t="shared" si="7"/>
        <v>0.007142857142857143</v>
      </c>
      <c r="AF25" s="5"/>
    </row>
    <row r="26" spans="1:32" ht="11.25" customHeight="1">
      <c r="A26" s="24" t="s">
        <v>36</v>
      </c>
      <c r="B26" s="24">
        <v>812</v>
      </c>
      <c r="C26" s="89">
        <f t="shared" si="8"/>
        <v>0.10733641771315268</v>
      </c>
      <c r="D26" s="9"/>
      <c r="E26" s="25"/>
      <c r="F26" s="42"/>
      <c r="G26" s="87"/>
      <c r="H26" s="9"/>
      <c r="I26" s="13" t="s">
        <v>69</v>
      </c>
      <c r="J26" s="13">
        <v>33</v>
      </c>
      <c r="K26" s="68">
        <f t="shared" si="5"/>
        <v>0.004362194315928619</v>
      </c>
      <c r="L26" s="9"/>
      <c r="M26" s="25"/>
      <c r="N26" s="20"/>
      <c r="O26" s="69"/>
      <c r="Q26" s="57" t="s">
        <v>116</v>
      </c>
      <c r="R26" s="59">
        <v>2</v>
      </c>
      <c r="S26" s="66">
        <f t="shared" si="1"/>
        <v>0.00036429872495446266</v>
      </c>
      <c r="T26" s="5"/>
      <c r="U26" s="57" t="s">
        <v>156</v>
      </c>
      <c r="V26" s="59">
        <v>7</v>
      </c>
      <c r="W26" s="66">
        <f t="shared" si="2"/>
        <v>0.0012750455373406193</v>
      </c>
      <c r="Y26" s="57"/>
      <c r="Z26" s="59"/>
      <c r="AA26" s="66">
        <f t="shared" si="6"/>
        <v>0</v>
      </c>
      <c r="AB26" s="5"/>
      <c r="AC26" s="39" t="s">
        <v>199</v>
      </c>
      <c r="AD26" s="60">
        <v>2</v>
      </c>
      <c r="AE26" s="67">
        <f t="shared" si="7"/>
        <v>0.0017857142857142857</v>
      </c>
      <c r="AF26" s="5"/>
    </row>
    <row r="27" spans="1:31" ht="11.25" customHeight="1">
      <c r="A27" s="24" t="s">
        <v>37</v>
      </c>
      <c r="B27" s="24">
        <v>231</v>
      </c>
      <c r="C27" s="89">
        <f t="shared" si="8"/>
        <v>0.030535360211500332</v>
      </c>
      <c r="D27" s="9"/>
      <c r="E27" s="25"/>
      <c r="F27" s="42"/>
      <c r="G27" s="87"/>
      <c r="H27" s="9"/>
      <c r="I27" s="13" t="s">
        <v>70</v>
      </c>
      <c r="J27" s="13">
        <v>1</v>
      </c>
      <c r="K27" s="68">
        <f t="shared" si="5"/>
        <v>0.00013218770654329148</v>
      </c>
      <c r="L27" s="9"/>
      <c r="M27" s="25"/>
      <c r="N27" s="20"/>
      <c r="O27" s="69"/>
      <c r="Q27" s="57" t="s">
        <v>117</v>
      </c>
      <c r="R27" s="59">
        <v>7</v>
      </c>
      <c r="S27" s="66">
        <f t="shared" si="1"/>
        <v>0.0012750455373406193</v>
      </c>
      <c r="U27" s="57" t="s">
        <v>157</v>
      </c>
      <c r="V27" s="59">
        <v>3</v>
      </c>
      <c r="W27" s="66">
        <f t="shared" si="2"/>
        <v>0.000546448087431694</v>
      </c>
      <c r="Y27" s="57"/>
      <c r="Z27" s="59"/>
      <c r="AA27" s="66">
        <f t="shared" si="6"/>
        <v>0</v>
      </c>
      <c r="AC27" s="39" t="s">
        <v>200</v>
      </c>
      <c r="AD27" s="60">
        <v>1</v>
      </c>
      <c r="AE27" s="67">
        <f t="shared" si="7"/>
        <v>0.0008928571428571428</v>
      </c>
    </row>
    <row r="28" spans="1:31" ht="11.25" customHeight="1">
      <c r="A28" s="24" t="s">
        <v>38</v>
      </c>
      <c r="B28" s="24">
        <v>5</v>
      </c>
      <c r="C28" s="89">
        <f t="shared" si="8"/>
        <v>0.0006609385327164573</v>
      </c>
      <c r="D28" s="9"/>
      <c r="E28" s="25"/>
      <c r="F28" s="42"/>
      <c r="G28" s="87"/>
      <c r="H28" s="9"/>
      <c r="I28" s="13" t="s">
        <v>71</v>
      </c>
      <c r="J28" s="13">
        <v>2</v>
      </c>
      <c r="K28" s="68">
        <f t="shared" si="5"/>
        <v>0.00026437541308658297</v>
      </c>
      <c r="L28" s="9"/>
      <c r="M28" s="9"/>
      <c r="N28" s="9"/>
      <c r="O28" s="70"/>
      <c r="Q28" s="57" t="s">
        <v>118</v>
      </c>
      <c r="R28" s="59">
        <v>2</v>
      </c>
      <c r="S28" s="66">
        <f t="shared" si="1"/>
        <v>0.00036429872495446266</v>
      </c>
      <c r="U28" s="57" t="s">
        <v>158</v>
      </c>
      <c r="V28" s="59">
        <v>2</v>
      </c>
      <c r="W28" s="66">
        <f t="shared" si="2"/>
        <v>0.00036429872495446266</v>
      </c>
      <c r="Y28" s="57"/>
      <c r="Z28" s="59"/>
      <c r="AA28" s="66"/>
      <c r="AC28" s="39" t="s">
        <v>201</v>
      </c>
      <c r="AD28" s="60">
        <v>1</v>
      </c>
      <c r="AE28" s="67">
        <f t="shared" si="7"/>
        <v>0.0008928571428571428</v>
      </c>
    </row>
    <row r="29" spans="1:31" ht="11.25" customHeight="1">
      <c r="A29" s="24" t="s">
        <v>39</v>
      </c>
      <c r="B29" s="24">
        <v>5</v>
      </c>
      <c r="C29" s="89">
        <f t="shared" si="8"/>
        <v>0.0006609385327164573</v>
      </c>
      <c r="D29" s="9"/>
      <c r="E29" s="47" t="s">
        <v>6</v>
      </c>
      <c r="F29" s="47"/>
      <c r="G29" s="90"/>
      <c r="H29" s="9"/>
      <c r="I29" s="13" t="s">
        <v>72</v>
      </c>
      <c r="J29" s="13">
        <v>5</v>
      </c>
      <c r="K29" s="68">
        <f t="shared" si="5"/>
        <v>0.0006609385327164573</v>
      </c>
      <c r="L29" s="9"/>
      <c r="M29" s="9"/>
      <c r="N29" s="9"/>
      <c r="O29" s="70"/>
      <c r="Q29" s="57" t="s">
        <v>119</v>
      </c>
      <c r="R29" s="59">
        <v>21</v>
      </c>
      <c r="S29" s="66">
        <f t="shared" si="1"/>
        <v>0.003825136612021858</v>
      </c>
      <c r="U29" s="57" t="s">
        <v>159</v>
      </c>
      <c r="V29" s="59">
        <v>1</v>
      </c>
      <c r="W29" s="66">
        <f t="shared" si="2"/>
        <v>0.00018214936247723133</v>
      </c>
      <c r="Y29" s="57" t="s">
        <v>0</v>
      </c>
      <c r="Z29" s="59">
        <f>SUM(Z6:Z28)+SUM(V6:V45)+SUM(R6:R45)</f>
        <v>5490</v>
      </c>
      <c r="AA29" s="66">
        <f>Z29/$Z$29</f>
        <v>1</v>
      </c>
      <c r="AC29" s="39" t="s">
        <v>202</v>
      </c>
      <c r="AD29" s="60">
        <v>1</v>
      </c>
      <c r="AE29" s="67">
        <f t="shared" si="7"/>
        <v>0.0008928571428571428</v>
      </c>
    </row>
    <row r="30" spans="1:31" ht="11.25" customHeight="1">
      <c r="A30" s="24" t="s">
        <v>40</v>
      </c>
      <c r="B30" s="24">
        <v>3416</v>
      </c>
      <c r="C30" s="89">
        <f t="shared" si="8"/>
        <v>0.45155320555188366</v>
      </c>
      <c r="D30" s="9"/>
      <c r="E30" s="35"/>
      <c r="F30" s="35" t="s">
        <v>14</v>
      </c>
      <c r="G30" s="90" t="s">
        <v>15</v>
      </c>
      <c r="H30" s="9"/>
      <c r="I30" s="13" t="s">
        <v>73</v>
      </c>
      <c r="J30" s="13">
        <v>81</v>
      </c>
      <c r="K30" s="68">
        <f t="shared" si="5"/>
        <v>0.010707204230006609</v>
      </c>
      <c r="L30" s="9"/>
      <c r="O30" s="71"/>
      <c r="Q30" s="57" t="s">
        <v>120</v>
      </c>
      <c r="R30" s="59">
        <v>3</v>
      </c>
      <c r="S30" s="66">
        <f t="shared" si="1"/>
        <v>0.000546448087431694</v>
      </c>
      <c r="U30" s="57" t="s">
        <v>160</v>
      </c>
      <c r="V30" s="59">
        <v>7</v>
      </c>
      <c r="W30" s="66">
        <f t="shared" si="2"/>
        <v>0.0012750455373406193</v>
      </c>
      <c r="Y30" s="57"/>
      <c r="Z30" s="59"/>
      <c r="AA30" s="66"/>
      <c r="AC30" s="39" t="s">
        <v>203</v>
      </c>
      <c r="AD30" s="60">
        <v>5</v>
      </c>
      <c r="AE30" s="67">
        <f t="shared" si="7"/>
        <v>0.004464285714285714</v>
      </c>
    </row>
    <row r="31" spans="1:31" ht="11.25" customHeight="1">
      <c r="A31" s="24" t="s">
        <v>41</v>
      </c>
      <c r="B31" s="24">
        <v>1120</v>
      </c>
      <c r="C31" s="89">
        <f t="shared" si="8"/>
        <v>0.14805023132848646</v>
      </c>
      <c r="D31" s="9"/>
      <c r="E31" s="35" t="s">
        <v>44</v>
      </c>
      <c r="F31" s="35">
        <v>4206</v>
      </c>
      <c r="G31" s="90">
        <f>F31/$F$34</f>
        <v>0.555981493721084</v>
      </c>
      <c r="H31" s="9"/>
      <c r="I31" s="13" t="s">
        <v>74</v>
      </c>
      <c r="J31" s="13">
        <v>1</v>
      </c>
      <c r="K31" s="68">
        <f t="shared" si="5"/>
        <v>0.00013218770654329148</v>
      </c>
      <c r="L31" s="9"/>
      <c r="M31" s="44" t="s">
        <v>4</v>
      </c>
      <c r="N31" s="27"/>
      <c r="O31" s="72"/>
      <c r="Q31" s="57" t="s">
        <v>121</v>
      </c>
      <c r="R31" s="59">
        <v>16</v>
      </c>
      <c r="S31" s="66">
        <f t="shared" si="1"/>
        <v>0.0029143897996357013</v>
      </c>
      <c r="U31" s="57" t="s">
        <v>161</v>
      </c>
      <c r="V31" s="59">
        <v>20</v>
      </c>
      <c r="W31" s="66">
        <f t="shared" si="2"/>
        <v>0.0036429872495446266</v>
      </c>
      <c r="Y31" s="57"/>
      <c r="Z31" s="59"/>
      <c r="AA31" s="66"/>
      <c r="AC31" s="39" t="s">
        <v>204</v>
      </c>
      <c r="AD31" s="60">
        <v>2</v>
      </c>
      <c r="AE31" s="67">
        <f t="shared" si="7"/>
        <v>0.0017857142857142857</v>
      </c>
    </row>
    <row r="32" spans="1:31" ht="11.25" customHeight="1">
      <c r="A32" s="24" t="s">
        <v>42</v>
      </c>
      <c r="B32" s="24">
        <v>55</v>
      </c>
      <c r="C32" s="89">
        <f t="shared" si="8"/>
        <v>0.007270323859881031</v>
      </c>
      <c r="D32" s="9"/>
      <c r="E32" s="35" t="s">
        <v>45</v>
      </c>
      <c r="F32" s="35">
        <v>3359</v>
      </c>
      <c r="G32" s="90">
        <f>F32/$F$34</f>
        <v>0.44401850627891604</v>
      </c>
      <c r="H32" s="9"/>
      <c r="I32" s="13" t="s">
        <v>75</v>
      </c>
      <c r="J32" s="13">
        <v>44</v>
      </c>
      <c r="K32" s="68">
        <f t="shared" si="5"/>
        <v>0.005816259087904825</v>
      </c>
      <c r="L32" s="9"/>
      <c r="M32" s="27"/>
      <c r="N32" s="28" t="s">
        <v>14</v>
      </c>
      <c r="O32" s="73" t="s">
        <v>15</v>
      </c>
      <c r="Q32" s="57" t="s">
        <v>122</v>
      </c>
      <c r="R32" s="59">
        <v>16</v>
      </c>
      <c r="S32" s="66">
        <f t="shared" si="1"/>
        <v>0.0029143897996357013</v>
      </c>
      <c r="U32" s="57" t="s">
        <v>162</v>
      </c>
      <c r="V32" s="59">
        <v>45</v>
      </c>
      <c r="W32" s="66">
        <f t="shared" si="2"/>
        <v>0.00819672131147541</v>
      </c>
      <c r="Y32" s="57"/>
      <c r="Z32" s="59"/>
      <c r="AA32" s="66"/>
      <c r="AC32" s="39" t="s">
        <v>205</v>
      </c>
      <c r="AD32" s="60">
        <v>2</v>
      </c>
      <c r="AE32" s="67">
        <f t="shared" si="7"/>
        <v>0.0017857142857142857</v>
      </c>
    </row>
    <row r="33" spans="1:31" ht="11.25" customHeight="1">
      <c r="A33" s="24"/>
      <c r="B33" s="24"/>
      <c r="C33" s="89"/>
      <c r="D33" s="9"/>
      <c r="E33" s="35"/>
      <c r="F33" s="35"/>
      <c r="G33" s="90"/>
      <c r="H33" s="9"/>
      <c r="I33" s="13" t="s">
        <v>76</v>
      </c>
      <c r="J33" s="13">
        <v>5</v>
      </c>
      <c r="K33" s="68">
        <f t="shared" si="5"/>
        <v>0.0006609385327164573</v>
      </c>
      <c r="L33" s="9"/>
      <c r="M33" s="27" t="s">
        <v>89</v>
      </c>
      <c r="N33" s="27">
        <v>7559</v>
      </c>
      <c r="O33" s="72">
        <f>N33/$N$35</f>
        <v>0.9992068737607402</v>
      </c>
      <c r="Q33" s="57" t="s">
        <v>123</v>
      </c>
      <c r="R33" s="59">
        <v>18</v>
      </c>
      <c r="S33" s="66">
        <f t="shared" si="1"/>
        <v>0.003278688524590164</v>
      </c>
      <c r="U33" s="57" t="s">
        <v>163</v>
      </c>
      <c r="V33" s="59">
        <v>56</v>
      </c>
      <c r="W33" s="66">
        <f t="shared" si="2"/>
        <v>0.010200364298724954</v>
      </c>
      <c r="Y33" s="57"/>
      <c r="Z33" s="59"/>
      <c r="AA33" s="66"/>
      <c r="AC33" s="39" t="s">
        <v>206</v>
      </c>
      <c r="AD33" s="60">
        <v>1</v>
      </c>
      <c r="AE33" s="67">
        <f t="shared" si="7"/>
        <v>0.0008928571428571428</v>
      </c>
    </row>
    <row r="34" spans="1:31" ht="11.25" customHeight="1">
      <c r="A34" s="24" t="s">
        <v>0</v>
      </c>
      <c r="B34" s="24">
        <f>SUM(B24:B33)</f>
        <v>7565</v>
      </c>
      <c r="C34" s="89">
        <f>B34/$B$34</f>
        <v>1</v>
      </c>
      <c r="D34" s="9"/>
      <c r="E34" s="35" t="s">
        <v>0</v>
      </c>
      <c r="F34" s="35">
        <f>SUM(F31:F33)</f>
        <v>7565</v>
      </c>
      <c r="G34" s="90">
        <f>F34/$F$34</f>
        <v>1</v>
      </c>
      <c r="H34" s="9"/>
      <c r="I34" s="13" t="s">
        <v>77</v>
      </c>
      <c r="J34" s="13">
        <v>38</v>
      </c>
      <c r="K34" s="68">
        <f t="shared" si="5"/>
        <v>0.005023132848645076</v>
      </c>
      <c r="L34" s="9"/>
      <c r="M34" s="27" t="s">
        <v>90</v>
      </c>
      <c r="N34" s="27">
        <v>6</v>
      </c>
      <c r="O34" s="72">
        <f>N34/$N$35</f>
        <v>0.0007931262392597488</v>
      </c>
      <c r="Q34" s="57" t="s">
        <v>124</v>
      </c>
      <c r="R34" s="59">
        <v>3</v>
      </c>
      <c r="S34" s="66">
        <f t="shared" si="1"/>
        <v>0.000546448087431694</v>
      </c>
      <c r="U34" s="57" t="s">
        <v>164</v>
      </c>
      <c r="V34" s="59">
        <v>1</v>
      </c>
      <c r="W34" s="66">
        <f t="shared" si="2"/>
        <v>0.00018214936247723133</v>
      </c>
      <c r="Y34" s="57"/>
      <c r="Z34" s="59"/>
      <c r="AA34" s="66"/>
      <c r="AC34" s="39" t="s">
        <v>207</v>
      </c>
      <c r="AD34" s="60">
        <v>2</v>
      </c>
      <c r="AE34" s="67">
        <f t="shared" si="7"/>
        <v>0.0017857142857142857</v>
      </c>
    </row>
    <row r="35" spans="1:31" ht="11.25" customHeight="1">
      <c r="A35" s="26"/>
      <c r="B35" s="26"/>
      <c r="C35" s="87"/>
      <c r="D35" s="9"/>
      <c r="E35" s="26"/>
      <c r="F35" s="42"/>
      <c r="G35" s="87"/>
      <c r="H35" s="9"/>
      <c r="I35" s="13" t="s">
        <v>78</v>
      </c>
      <c r="J35" s="13">
        <v>4</v>
      </c>
      <c r="K35" s="68">
        <f t="shared" si="5"/>
        <v>0.0005287508261731659</v>
      </c>
      <c r="L35" s="9"/>
      <c r="M35" s="27" t="s">
        <v>0</v>
      </c>
      <c r="N35" s="27">
        <f>SUM(N33:N34)</f>
        <v>7565</v>
      </c>
      <c r="O35" s="72">
        <f>N35/$N$35</f>
        <v>1</v>
      </c>
      <c r="Q35" s="57" t="s">
        <v>125</v>
      </c>
      <c r="R35" s="59">
        <v>3</v>
      </c>
      <c r="S35" s="66">
        <f t="shared" si="1"/>
        <v>0.000546448087431694</v>
      </c>
      <c r="U35" s="57" t="s">
        <v>165</v>
      </c>
      <c r="V35" s="59">
        <v>2</v>
      </c>
      <c r="W35" s="66">
        <f t="shared" si="2"/>
        <v>0.00036429872495446266</v>
      </c>
      <c r="Y35" s="57"/>
      <c r="Z35" s="59"/>
      <c r="AA35" s="66"/>
      <c r="AC35" s="39" t="s">
        <v>208</v>
      </c>
      <c r="AD35" s="60">
        <v>15</v>
      </c>
      <c r="AE35" s="67">
        <f t="shared" si="7"/>
        <v>0.013392857142857142</v>
      </c>
    </row>
    <row r="36" spans="1:31" ht="11.25" customHeight="1">
      <c r="A36" s="26"/>
      <c r="B36" s="26"/>
      <c r="C36" s="87"/>
      <c r="D36" s="9"/>
      <c r="E36" s="9"/>
      <c r="F36" s="52"/>
      <c r="G36" s="82"/>
      <c r="H36" s="9"/>
      <c r="I36" s="13" t="s">
        <v>79</v>
      </c>
      <c r="J36" s="13">
        <v>3</v>
      </c>
      <c r="K36" s="68">
        <f t="shared" si="5"/>
        <v>0.0003965631196298744</v>
      </c>
      <c r="L36" s="9"/>
      <c r="M36" s="27" t="s">
        <v>1</v>
      </c>
      <c r="N36" s="29">
        <f>N34/3+N33</f>
        <v>7561</v>
      </c>
      <c r="O36" s="74"/>
      <c r="Q36" s="57" t="s">
        <v>126</v>
      </c>
      <c r="R36" s="59">
        <v>5</v>
      </c>
      <c r="S36" s="66">
        <f t="shared" si="1"/>
        <v>0.0009107468123861566</v>
      </c>
      <c r="U36" s="57" t="s">
        <v>166</v>
      </c>
      <c r="V36" s="59">
        <v>2</v>
      </c>
      <c r="W36" s="66">
        <f t="shared" si="2"/>
        <v>0.00036429872495446266</v>
      </c>
      <c r="Y36" s="57"/>
      <c r="Z36" s="59"/>
      <c r="AA36" s="66"/>
      <c r="AC36" s="39" t="s">
        <v>209</v>
      </c>
      <c r="AD36" s="60">
        <v>103</v>
      </c>
      <c r="AE36" s="67">
        <f t="shared" si="7"/>
        <v>0.09196428571428572</v>
      </c>
    </row>
    <row r="37" spans="1:31" ht="11.25" customHeight="1">
      <c r="A37" s="26"/>
      <c r="B37" s="26"/>
      <c r="C37" s="87"/>
      <c r="D37" s="9"/>
      <c r="E37" s="9"/>
      <c r="F37" s="52"/>
      <c r="G37" s="82"/>
      <c r="H37" s="9"/>
      <c r="I37" s="13" t="s">
        <v>80</v>
      </c>
      <c r="J37" s="13">
        <v>20</v>
      </c>
      <c r="K37" s="68">
        <f t="shared" si="5"/>
        <v>0.0026437541308658294</v>
      </c>
      <c r="L37" s="9"/>
      <c r="M37" s="30"/>
      <c r="N37" s="30"/>
      <c r="O37" s="74"/>
      <c r="Q37" s="57" t="s">
        <v>127</v>
      </c>
      <c r="R37" s="59">
        <v>3</v>
      </c>
      <c r="S37" s="66">
        <f t="shared" si="1"/>
        <v>0.000546448087431694</v>
      </c>
      <c r="U37" s="57" t="s">
        <v>167</v>
      </c>
      <c r="V37" s="59">
        <v>8</v>
      </c>
      <c r="W37" s="66">
        <f t="shared" si="2"/>
        <v>0.0014571948998178506</v>
      </c>
      <c r="Y37" s="57"/>
      <c r="Z37" s="59"/>
      <c r="AA37" s="66"/>
      <c r="AC37" s="39" t="s">
        <v>210</v>
      </c>
      <c r="AD37" s="60">
        <v>1</v>
      </c>
      <c r="AE37" s="67">
        <f t="shared" si="7"/>
        <v>0.0008928571428571428</v>
      </c>
    </row>
    <row r="38" spans="1:31" ht="11.25" customHeight="1">
      <c r="A38" s="9"/>
      <c r="B38" s="9"/>
      <c r="C38" s="82"/>
      <c r="D38" s="9"/>
      <c r="E38" s="46" t="s">
        <v>5</v>
      </c>
      <c r="F38" s="61"/>
      <c r="G38" s="83"/>
      <c r="H38" s="9"/>
      <c r="I38" s="13" t="s">
        <v>81</v>
      </c>
      <c r="J38" s="13">
        <v>1</v>
      </c>
      <c r="K38" s="68">
        <f t="shared" si="5"/>
        <v>0.00013218770654329148</v>
      </c>
      <c r="L38" s="9"/>
      <c r="M38" s="30" t="s">
        <v>2</v>
      </c>
      <c r="N38" s="30"/>
      <c r="O38" s="74"/>
      <c r="Q38" s="57" t="s">
        <v>128</v>
      </c>
      <c r="R38" s="59">
        <v>175</v>
      </c>
      <c r="S38" s="66">
        <f t="shared" si="1"/>
        <v>0.031876138433515486</v>
      </c>
      <c r="U38" s="57" t="s">
        <v>168</v>
      </c>
      <c r="V38" s="59">
        <v>25</v>
      </c>
      <c r="W38" s="66">
        <f t="shared" si="2"/>
        <v>0.004553734061930784</v>
      </c>
      <c r="Y38" s="57"/>
      <c r="Z38" s="59"/>
      <c r="AA38" s="66"/>
      <c r="AC38" s="39" t="s">
        <v>211</v>
      </c>
      <c r="AD38" s="60">
        <v>18</v>
      </c>
      <c r="AE38" s="67">
        <f t="shared" si="7"/>
        <v>0.01607142857142857</v>
      </c>
    </row>
    <row r="39" spans="1:31" ht="11.25" customHeight="1">
      <c r="A39" s="24" t="s">
        <v>18</v>
      </c>
      <c r="B39" s="24"/>
      <c r="C39" s="24"/>
      <c r="D39" s="9"/>
      <c r="E39" s="31"/>
      <c r="F39" s="61" t="s">
        <v>0</v>
      </c>
      <c r="G39" s="83" t="s">
        <v>15</v>
      </c>
      <c r="H39" s="9"/>
      <c r="I39" s="13" t="s">
        <v>82</v>
      </c>
      <c r="J39" s="13">
        <v>1</v>
      </c>
      <c r="K39" s="68">
        <f t="shared" si="5"/>
        <v>0.00013218770654329148</v>
      </c>
      <c r="L39" s="9"/>
      <c r="M39" s="9"/>
      <c r="N39" s="9"/>
      <c r="O39" s="70"/>
      <c r="Q39" s="57" t="s">
        <v>129</v>
      </c>
      <c r="R39" s="59">
        <v>28</v>
      </c>
      <c r="S39" s="66">
        <f t="shared" si="1"/>
        <v>0.005100182149362477</v>
      </c>
      <c r="U39" s="57" t="s">
        <v>169</v>
      </c>
      <c r="V39" s="59">
        <v>3</v>
      </c>
      <c r="W39" s="66">
        <f t="shared" si="2"/>
        <v>0.000546448087431694</v>
      </c>
      <c r="Y39" s="57"/>
      <c r="Z39" s="59"/>
      <c r="AA39" s="66"/>
      <c r="AC39" s="39" t="s">
        <v>212</v>
      </c>
      <c r="AD39" s="60">
        <v>4</v>
      </c>
      <c r="AE39" s="67">
        <f t="shared" si="7"/>
        <v>0.0035714285714285713</v>
      </c>
    </row>
    <row r="40" spans="1:31" ht="11.25" customHeight="1">
      <c r="A40" s="24" t="s">
        <v>19</v>
      </c>
      <c r="B40" s="24"/>
      <c r="C40" s="24"/>
      <c r="D40" s="9"/>
      <c r="E40" s="34" t="s">
        <v>91</v>
      </c>
      <c r="F40" s="61">
        <v>7559</v>
      </c>
      <c r="G40" s="83">
        <f aca="true" t="shared" si="9" ref="G40:G45">F40/$F$45</f>
        <v>0.9992068737607402</v>
      </c>
      <c r="H40" s="9"/>
      <c r="I40" s="13" t="s">
        <v>83</v>
      </c>
      <c r="J40" s="13">
        <v>8</v>
      </c>
      <c r="K40" s="68">
        <f t="shared" si="5"/>
        <v>0.0010575016523463319</v>
      </c>
      <c r="L40" s="9"/>
      <c r="M40" s="9"/>
      <c r="N40" s="9"/>
      <c r="O40" s="70"/>
      <c r="Q40" s="57" t="s">
        <v>130</v>
      </c>
      <c r="R40" s="59">
        <v>34</v>
      </c>
      <c r="S40" s="66">
        <f t="shared" si="1"/>
        <v>0.006193078324225865</v>
      </c>
      <c r="U40" s="57" t="s">
        <v>170</v>
      </c>
      <c r="V40" s="59">
        <v>19</v>
      </c>
      <c r="W40" s="66">
        <f t="shared" si="2"/>
        <v>0.0034608378870673953</v>
      </c>
      <c r="Y40" s="57"/>
      <c r="Z40" s="59"/>
      <c r="AA40" s="66"/>
      <c r="AC40" s="39" t="s">
        <v>213</v>
      </c>
      <c r="AD40" s="60">
        <v>4</v>
      </c>
      <c r="AE40" s="67">
        <f t="shared" si="7"/>
        <v>0.0035714285714285713</v>
      </c>
    </row>
    <row r="41" spans="1:31" ht="11.25" customHeight="1">
      <c r="A41" s="24" t="s">
        <v>20</v>
      </c>
      <c r="B41" s="24"/>
      <c r="C41" s="24"/>
      <c r="D41" s="9"/>
      <c r="E41" s="34" t="s">
        <v>92</v>
      </c>
      <c r="F41" s="61">
        <v>4</v>
      </c>
      <c r="G41" s="83">
        <f t="shared" si="9"/>
        <v>0.0005287508261731659</v>
      </c>
      <c r="H41" s="9"/>
      <c r="I41" s="13" t="s">
        <v>84</v>
      </c>
      <c r="J41" s="13">
        <v>42</v>
      </c>
      <c r="K41" s="68">
        <f t="shared" si="5"/>
        <v>0.005551883674818242</v>
      </c>
      <c r="L41" s="9"/>
      <c r="M41" s="45" t="s">
        <v>8</v>
      </c>
      <c r="N41" s="38"/>
      <c r="O41" s="75"/>
      <c r="Q41" s="57" t="s">
        <v>131</v>
      </c>
      <c r="R41" s="59">
        <v>5</v>
      </c>
      <c r="S41" s="66">
        <f t="shared" si="1"/>
        <v>0.0009107468123861566</v>
      </c>
      <c r="U41" s="57" t="s">
        <v>171</v>
      </c>
      <c r="V41" s="59">
        <v>1</v>
      </c>
      <c r="W41" s="66">
        <f t="shared" si="2"/>
        <v>0.00018214936247723133</v>
      </c>
      <c r="Y41" s="57"/>
      <c r="Z41" s="59"/>
      <c r="AA41" s="66"/>
      <c r="AC41" s="39" t="s">
        <v>214</v>
      </c>
      <c r="AD41" s="60">
        <v>1</v>
      </c>
      <c r="AE41" s="67">
        <f t="shared" si="7"/>
        <v>0.0008928571428571428</v>
      </c>
    </row>
    <row r="42" spans="1:31" ht="11.25" customHeight="1">
      <c r="A42" s="24" t="s">
        <v>34</v>
      </c>
      <c r="B42" s="24">
        <v>564</v>
      </c>
      <c r="C42" s="89">
        <f>B42/$B$34</f>
        <v>0.07455386649041638</v>
      </c>
      <c r="D42" s="9"/>
      <c r="E42" s="34" t="s">
        <v>93</v>
      </c>
      <c r="F42" s="61">
        <v>2</v>
      </c>
      <c r="G42" s="83">
        <f t="shared" si="9"/>
        <v>0.00026437541308658297</v>
      </c>
      <c r="H42" s="9"/>
      <c r="I42" s="13" t="s">
        <v>85</v>
      </c>
      <c r="J42" s="13">
        <v>2</v>
      </c>
      <c r="K42" s="68">
        <f t="shared" si="5"/>
        <v>0.00026437541308658297</v>
      </c>
      <c r="L42" s="9"/>
      <c r="M42" s="37"/>
      <c r="N42" s="40" t="s">
        <v>14</v>
      </c>
      <c r="O42" s="76" t="s">
        <v>15</v>
      </c>
      <c r="Q42" s="57" t="s">
        <v>132</v>
      </c>
      <c r="R42" s="59">
        <v>25</v>
      </c>
      <c r="S42" s="66">
        <f t="shared" si="1"/>
        <v>0.004553734061930784</v>
      </c>
      <c r="U42" s="57" t="s">
        <v>172</v>
      </c>
      <c r="V42" s="59">
        <v>1</v>
      </c>
      <c r="W42" s="66">
        <f t="shared" si="2"/>
        <v>0.00018214936247723133</v>
      </c>
      <c r="Y42" s="57"/>
      <c r="Z42" s="59"/>
      <c r="AA42" s="66"/>
      <c r="AC42" s="39" t="s">
        <v>215</v>
      </c>
      <c r="AD42" s="60">
        <v>2</v>
      </c>
      <c r="AE42" s="67">
        <f t="shared" si="7"/>
        <v>0.0017857142857142857</v>
      </c>
    </row>
    <row r="43" spans="1:31" ht="11.25" customHeight="1">
      <c r="A43" s="24" t="s">
        <v>43</v>
      </c>
      <c r="B43" s="24">
        <v>64</v>
      </c>
      <c r="C43" s="89">
        <f>B43/$B$34</f>
        <v>0.008460013218770655</v>
      </c>
      <c r="D43" s="9"/>
      <c r="E43" s="34"/>
      <c r="F43" s="61"/>
      <c r="G43" s="83"/>
      <c r="H43" s="9"/>
      <c r="I43" s="13" t="s">
        <v>86</v>
      </c>
      <c r="J43" s="13">
        <v>2</v>
      </c>
      <c r="K43" s="68">
        <f t="shared" si="5"/>
        <v>0.00026437541308658297</v>
      </c>
      <c r="L43" s="9"/>
      <c r="M43" s="37" t="s">
        <v>94</v>
      </c>
      <c r="N43" s="41">
        <v>5528</v>
      </c>
      <c r="O43" s="77">
        <f>N43/$N$45</f>
        <v>0.7307336417713153</v>
      </c>
      <c r="Q43" s="57" t="s">
        <v>133</v>
      </c>
      <c r="R43" s="59">
        <v>627</v>
      </c>
      <c r="S43" s="66">
        <f t="shared" si="1"/>
        <v>0.11420765027322405</v>
      </c>
      <c r="U43" s="57" t="s">
        <v>88</v>
      </c>
      <c r="V43" s="59">
        <v>2</v>
      </c>
      <c r="W43" s="66">
        <f t="shared" si="2"/>
        <v>0.00036429872495446266</v>
      </c>
      <c r="Y43" s="57"/>
      <c r="Z43" s="59"/>
      <c r="AA43" s="66"/>
      <c r="AC43" s="39" t="s">
        <v>216</v>
      </c>
      <c r="AD43" s="60">
        <v>1</v>
      </c>
      <c r="AE43" s="67">
        <f t="shared" si="7"/>
        <v>0.0008928571428571428</v>
      </c>
    </row>
    <row r="44" spans="1:31" ht="11.25" customHeight="1">
      <c r="A44" s="24" t="s">
        <v>39</v>
      </c>
      <c r="B44" s="24">
        <v>37</v>
      </c>
      <c r="C44" s="89">
        <f>B44/$B$34</f>
        <v>0.004890945142101784</v>
      </c>
      <c r="D44" s="26"/>
      <c r="E44" s="34"/>
      <c r="F44" s="61"/>
      <c r="G44" s="83"/>
      <c r="H44" s="9"/>
      <c r="I44" s="13" t="s">
        <v>87</v>
      </c>
      <c r="J44" s="13">
        <v>33</v>
      </c>
      <c r="K44" s="68">
        <f t="shared" si="5"/>
        <v>0.004362194315928619</v>
      </c>
      <c r="L44" s="9"/>
      <c r="M44" s="38" t="s">
        <v>95</v>
      </c>
      <c r="N44" s="41">
        <v>2037</v>
      </c>
      <c r="O44" s="77">
        <f>N44/$N$45</f>
        <v>0.2692663582286847</v>
      </c>
      <c r="Q44" s="57" t="s">
        <v>134</v>
      </c>
      <c r="R44" s="59">
        <v>2</v>
      </c>
      <c r="S44" s="66">
        <f t="shared" si="1"/>
        <v>0.00036429872495446266</v>
      </c>
      <c r="U44" s="57" t="s">
        <v>173</v>
      </c>
      <c r="V44" s="59">
        <v>3</v>
      </c>
      <c r="W44" s="66">
        <f t="shared" si="2"/>
        <v>0.000546448087431694</v>
      </c>
      <c r="Y44" s="57"/>
      <c r="Z44" s="59"/>
      <c r="AA44" s="66"/>
      <c r="AC44" s="39" t="s">
        <v>217</v>
      </c>
      <c r="AD44" s="60">
        <v>2</v>
      </c>
      <c r="AE44" s="67">
        <f t="shared" si="7"/>
        <v>0.0017857142857142857</v>
      </c>
    </row>
    <row r="45" spans="1:31" ht="9.75">
      <c r="A45" s="24" t="s">
        <v>35</v>
      </c>
      <c r="B45" s="24">
        <v>1624</v>
      </c>
      <c r="C45" s="89">
        <f>B45/$B$34</f>
        <v>0.21467283542630536</v>
      </c>
      <c r="D45" s="42"/>
      <c r="E45" s="32" t="s">
        <v>0</v>
      </c>
      <c r="F45" s="61">
        <f>SUM(F40:F44)</f>
        <v>7565</v>
      </c>
      <c r="G45" s="83">
        <f t="shared" si="9"/>
        <v>1</v>
      </c>
      <c r="H45" s="9"/>
      <c r="I45" s="13" t="s">
        <v>88</v>
      </c>
      <c r="J45" s="13">
        <v>14</v>
      </c>
      <c r="K45" s="68">
        <f t="shared" si="5"/>
        <v>0.0018506278916060807</v>
      </c>
      <c r="L45" s="9"/>
      <c r="M45" s="38" t="s">
        <v>0</v>
      </c>
      <c r="N45" s="38">
        <f>N44+N43</f>
        <v>7565</v>
      </c>
      <c r="O45" s="77">
        <f>N45/$N$45</f>
        <v>1</v>
      </c>
      <c r="Q45" s="57" t="s">
        <v>135</v>
      </c>
      <c r="R45" s="59">
        <v>6</v>
      </c>
      <c r="S45" s="66">
        <f t="shared" si="1"/>
        <v>0.001092896174863388</v>
      </c>
      <c r="U45" s="57" t="s">
        <v>40</v>
      </c>
      <c r="V45" s="59">
        <v>3</v>
      </c>
      <c r="W45" s="66">
        <f t="shared" si="2"/>
        <v>0.000546448087431694</v>
      </c>
      <c r="Y45" s="57"/>
      <c r="Z45" s="59"/>
      <c r="AA45" s="66"/>
      <c r="AC45" s="39"/>
      <c r="AD45" s="60"/>
      <c r="AE45" s="67">
        <f t="shared" si="7"/>
        <v>0</v>
      </c>
    </row>
    <row r="46" spans="1:15" ht="9.7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  <c r="M46" s="5"/>
      <c r="N46" s="5"/>
      <c r="O46" s="78"/>
    </row>
    <row r="47" spans="1:15" ht="9.75">
      <c r="A47" s="5"/>
      <c r="B47" s="5"/>
      <c r="C47" s="91"/>
      <c r="D47" s="8"/>
      <c r="E47" s="5"/>
      <c r="F47" s="62"/>
      <c r="G47" s="84"/>
      <c r="H47" s="5"/>
      <c r="K47" s="80"/>
      <c r="O47" s="71"/>
    </row>
    <row r="48" spans="1:15" ht="9.75">
      <c r="A48" s="5"/>
      <c r="B48" s="5"/>
      <c r="C48" s="91"/>
      <c r="D48" s="8"/>
      <c r="E48" s="5"/>
      <c r="F48" s="62"/>
      <c r="G48" s="84"/>
      <c r="H48" s="5"/>
      <c r="O48" s="71"/>
    </row>
    <row r="49" spans="1:15" ht="9.75">
      <c r="A49" s="6"/>
      <c r="B49" s="6"/>
      <c r="C49" s="92"/>
      <c r="D49" s="8"/>
      <c r="E49" s="5"/>
      <c r="F49" s="62"/>
      <c r="G49" s="84"/>
      <c r="H49" s="5"/>
      <c r="O49" s="71"/>
    </row>
    <row r="50" spans="1:15" ht="9.75">
      <c r="A50" s="6"/>
      <c r="B50" s="6"/>
      <c r="C50" s="92"/>
      <c r="D50" s="8"/>
      <c r="E50" s="5"/>
      <c r="F50" s="62"/>
      <c r="G50" s="84"/>
      <c r="H50" s="5"/>
      <c r="O50" s="71"/>
    </row>
    <row r="51" spans="1:15" ht="9.75">
      <c r="A51" s="7"/>
      <c r="B51" s="7"/>
      <c r="C51" s="92"/>
      <c r="D51" s="5"/>
      <c r="E51" s="5"/>
      <c r="F51" s="62"/>
      <c r="G51" s="84"/>
      <c r="H51" s="5"/>
      <c r="O51" s="71"/>
    </row>
    <row r="52" spans="1:15" ht="9.75">
      <c r="A52" s="5"/>
      <c r="B52" s="5"/>
      <c r="C52" s="91"/>
      <c r="D52" s="5"/>
      <c r="E52" s="5"/>
      <c r="F52" s="62"/>
      <c r="G52" s="84"/>
      <c r="H52" s="5"/>
      <c r="O52" s="71"/>
    </row>
    <row r="53" spans="1:15" ht="9.75">
      <c r="A53" s="5"/>
      <c r="B53" s="5"/>
      <c r="C53" s="91"/>
      <c r="D53" s="5"/>
      <c r="E53" s="5"/>
      <c r="F53" s="62"/>
      <c r="G53" s="84"/>
      <c r="H53" s="5"/>
      <c r="O53" s="71"/>
    </row>
    <row r="54" spans="1:15" ht="9.75">
      <c r="A54" s="5"/>
      <c r="B54" s="5"/>
      <c r="C54" s="91"/>
      <c r="D54" s="5"/>
      <c r="E54" s="5"/>
      <c r="F54" s="62"/>
      <c r="G54" s="84"/>
      <c r="H54" s="5"/>
      <c r="O54" s="71"/>
    </row>
    <row r="55" spans="1:15" ht="9.75">
      <c r="A55" s="5"/>
      <c r="B55" s="5"/>
      <c r="C55" s="91"/>
      <c r="D55" s="5"/>
      <c r="E55" s="5"/>
      <c r="F55" s="62"/>
      <c r="G55" s="84"/>
      <c r="H55" s="5"/>
      <c r="O55" s="71"/>
    </row>
    <row r="56" spans="1:15" ht="9.75">
      <c r="A56" s="5"/>
      <c r="B56" s="5"/>
      <c r="C56" s="91"/>
      <c r="D56" s="5"/>
      <c r="E56" s="5"/>
      <c r="F56" s="62"/>
      <c r="G56" s="84"/>
      <c r="H56" s="5"/>
      <c r="O56" s="71"/>
    </row>
    <row r="57" spans="1:15" ht="9.75">
      <c r="A57" s="5"/>
      <c r="B57" s="5"/>
      <c r="C57" s="91"/>
      <c r="D57" s="5"/>
      <c r="E57" s="5"/>
      <c r="F57" s="62"/>
      <c r="G57" s="84"/>
      <c r="H57" s="5"/>
      <c r="O57" s="71"/>
    </row>
    <row r="58" spans="1:15" ht="9.75">
      <c r="A58" s="5"/>
      <c r="B58" s="5"/>
      <c r="C58" s="91"/>
      <c r="D58" s="5"/>
      <c r="E58" s="5"/>
      <c r="F58" s="62"/>
      <c r="G58" s="84"/>
      <c r="H58" s="5"/>
      <c r="O58" s="71"/>
    </row>
    <row r="59" spans="1:8" ht="9.75">
      <c r="A59" s="5"/>
      <c r="B59" s="5"/>
      <c r="C59" s="91"/>
      <c r="D59" s="5"/>
      <c r="E59" s="5"/>
      <c r="F59" s="62"/>
      <c r="G59" s="84"/>
      <c r="H59" s="5"/>
    </row>
    <row r="60" spans="1:8" ht="9.75">
      <c r="A60" s="5"/>
      <c r="B60" s="5"/>
      <c r="C60" s="91"/>
      <c r="D60" s="5"/>
      <c r="E60" s="5"/>
      <c r="F60" s="62"/>
      <c r="G60" s="84"/>
      <c r="H60" s="5"/>
    </row>
    <row r="61" spans="1:8" ht="9.75">
      <c r="A61" s="5"/>
      <c r="B61" s="5"/>
      <c r="C61" s="91"/>
      <c r="D61" s="5"/>
      <c r="E61" s="5"/>
      <c r="F61" s="62"/>
      <c r="G61" s="84"/>
      <c r="H61" s="5"/>
    </row>
    <row r="62" spans="1:8" ht="9.75">
      <c r="A62" s="5"/>
      <c r="B62" s="5"/>
      <c r="C62" s="91"/>
      <c r="D62" s="5"/>
      <c r="E62" s="5"/>
      <c r="F62" s="62"/>
      <c r="G62" s="84"/>
      <c r="H62" s="5"/>
    </row>
    <row r="63" spans="1:8" ht="9.75">
      <c r="A63" s="5"/>
      <c r="B63" s="5"/>
      <c r="C63" s="62"/>
      <c r="D63" s="5"/>
      <c r="E63" s="5"/>
      <c r="F63" s="62"/>
      <c r="G63" s="84"/>
      <c r="H63" s="5"/>
    </row>
    <row r="64" spans="1:8" ht="9.75">
      <c r="A64" s="5"/>
      <c r="B64" s="5"/>
      <c r="C64" s="62"/>
      <c r="D64" s="5"/>
      <c r="E64" s="5"/>
      <c r="F64" s="62"/>
      <c r="G64" s="84"/>
      <c r="H64" s="5"/>
    </row>
    <row r="65" spans="1:8" ht="9.75">
      <c r="A65" s="5"/>
      <c r="B65" s="5"/>
      <c r="C65" s="62"/>
      <c r="D65" s="5"/>
      <c r="E65" s="5"/>
      <c r="F65" s="62"/>
      <c r="G65" s="84"/>
      <c r="H65" s="5"/>
    </row>
    <row r="66" spans="1:8" ht="9.75">
      <c r="A66" s="5"/>
      <c r="B66" s="5"/>
      <c r="C66" s="62"/>
      <c r="D66" s="5"/>
      <c r="E66" s="5"/>
      <c r="F66" s="62"/>
      <c r="G66" s="84"/>
      <c r="H66" s="5"/>
    </row>
    <row r="67" spans="1:8" ht="9.75">
      <c r="A67" s="5"/>
      <c r="B67" s="5"/>
      <c r="C67" s="62"/>
      <c r="D67" s="5"/>
      <c r="E67" s="5"/>
      <c r="F67" s="62"/>
      <c r="G67" s="84"/>
      <c r="H67" s="5"/>
    </row>
    <row r="68" spans="1:8" ht="9.75">
      <c r="A68" s="5"/>
      <c r="B68" s="5"/>
      <c r="C68" s="62"/>
      <c r="D68" s="5"/>
      <c r="E68" s="5"/>
      <c r="F68" s="62"/>
      <c r="G68" s="84"/>
      <c r="H68" s="5"/>
    </row>
    <row r="69" spans="1:8" ht="9.75">
      <c r="A69" s="5"/>
      <c r="B69" s="5"/>
      <c r="C69" s="62"/>
      <c r="D69" s="5"/>
      <c r="E69" s="5"/>
      <c r="F69" s="62"/>
      <c r="G69" s="84"/>
      <c r="H69" s="5"/>
    </row>
    <row r="70" spans="1:7" ht="9.75">
      <c r="A70" s="5"/>
      <c r="B70" s="5"/>
      <c r="C70" s="62"/>
      <c r="G70" s="85"/>
    </row>
    <row r="71" ht="9.75">
      <c r="G71" s="85"/>
    </row>
    <row r="72" ht="9.75">
      <c r="G72" s="85"/>
    </row>
    <row r="73" ht="9.75">
      <c r="G73" s="85"/>
    </row>
    <row r="74" ht="9.75">
      <c r="G74" s="85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2015-09-05T22:15:14Z</dcterms:modified>
  <cp:category/>
  <cp:version/>
  <cp:contentType/>
  <cp:contentStatus/>
</cp:coreProperties>
</file>